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ix\"/>
    </mc:Choice>
  </mc:AlternateContent>
  <xr:revisionPtr revIDLastSave="0" documentId="13_ncr:1_{DDE1BC45-9961-4673-8450-1677F102BDE0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D2" i="3"/>
  <c r="D7" i="3"/>
  <c r="D6" i="3"/>
  <c r="D5" i="3"/>
  <c r="D4" i="3"/>
  <c r="D3" i="3"/>
  <c r="C6" i="3"/>
  <c r="C5" i="3"/>
  <c r="C4" i="3"/>
  <c r="C3" i="3"/>
  <c r="C2" i="3"/>
  <c r="B5" i="3"/>
  <c r="B4" i="3"/>
  <c r="B3" i="3"/>
  <c r="B2" i="3"/>
  <c r="AH24" i="1"/>
  <c r="AB24" i="1"/>
  <c r="V24" i="1"/>
  <c r="P24" i="1"/>
  <c r="J24" i="1"/>
  <c r="D24" i="1"/>
  <c r="AK22" i="1"/>
  <c r="AE22" i="1"/>
  <c r="Y22" i="1"/>
  <c r="S22" i="1"/>
  <c r="M22" i="1"/>
  <c r="G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/>
  <c r="AE18" i="1"/>
  <c r="Y18" i="1"/>
  <c r="S18" i="1"/>
  <c r="M18" i="1"/>
  <c r="G18" i="1"/>
  <c r="AK17" i="1"/>
  <c r="AE17" i="1"/>
  <c r="Y17" i="1"/>
  <c r="S17" i="1"/>
  <c r="M17" i="1"/>
  <c r="G17" i="1"/>
  <c r="AK16" i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AE13" i="1"/>
  <c r="Y13" i="1"/>
  <c r="S13" i="1"/>
  <c r="M13" i="1"/>
  <c r="G13" i="1"/>
  <c r="AK12" i="1"/>
  <c r="AE12" i="1"/>
  <c r="Y12" i="1"/>
  <c r="S12" i="1"/>
  <c r="M12" i="1"/>
  <c r="G12" i="1"/>
  <c r="AK11" i="1"/>
  <c r="AE11" i="1"/>
  <c r="Y11" i="1"/>
  <c r="S11" i="1"/>
  <c r="M11" i="1"/>
  <c r="G11" i="1"/>
  <c r="AK10" i="1"/>
  <c r="AE10" i="1"/>
  <c r="Y10" i="1"/>
  <c r="S10" i="1"/>
  <c r="M10" i="1"/>
  <c r="G10" i="1"/>
  <c r="AK9" i="1"/>
  <c r="AE9" i="1"/>
  <c r="Y9" i="1"/>
  <c r="S9" i="1"/>
  <c r="M9" i="1"/>
  <c r="G9" i="1"/>
  <c r="AK8" i="1"/>
  <c r="AE8" i="1"/>
  <c r="Y8" i="1"/>
  <c r="S8" i="1"/>
  <c r="M8" i="1"/>
  <c r="G8" i="1"/>
  <c r="AK7" i="1"/>
  <c r="AE7" i="1"/>
  <c r="Y7" i="1"/>
  <c r="S7" i="1"/>
  <c r="M7" i="1"/>
  <c r="G7" i="1"/>
  <c r="AK6" i="1"/>
  <c r="AE6" i="1"/>
  <c r="Y6" i="1"/>
  <c r="S6" i="1"/>
  <c r="M6" i="1"/>
  <c r="G6" i="1"/>
  <c r="AK5" i="1"/>
  <c r="AE5" i="1"/>
  <c r="Y5" i="1"/>
  <c r="S5" i="1"/>
  <c r="M5" i="1"/>
  <c r="G5" i="1"/>
  <c r="AK4" i="1"/>
  <c r="AE4" i="1"/>
  <c r="Y4" i="1"/>
  <c r="S4" i="1"/>
  <c r="M4" i="1"/>
  <c r="G4" i="1"/>
  <c r="AK3" i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<sst xmlns="http://schemas.openxmlformats.org/spreadsheetml/2006/main" count="251" uniqueCount="30">
  <si>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</si>
  <si>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</si>
  <si>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</si>
  <si>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</si>
  <si>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</si>
  <si>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</si>
  <si>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</si>
  <si>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</si>
  <si>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</si>
  <si>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</si>
  <si>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</si>
  <si>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</si>
  <si>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</si>
  <si>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</si>
  <si>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</si>
  <si>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</si>
  <si>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</si>
  <si>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</si>
  <si>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</si>
  <si>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</si>
  <si>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Cultural</t>
  </si>
  <si>
    <t>Huayna Capac</t>
  </si>
  <si>
    <t>Churchill</t>
  </si>
  <si>
    <t>Augustus</t>
  </si>
  <si>
    <t>Mao Zedong</t>
  </si>
  <si>
    <t>Sitting Bull</t>
  </si>
  <si>
    <t>Alexander</t>
  </si>
  <si>
    <t>Spaceship</t>
  </si>
  <si>
    <t>No</t>
  </si>
  <si>
    <t>Domination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</si>
</sst>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EFCB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08200"/>
        <bgColor indexed="64"/>
      </patternFill>
    </fill>
    <fill>
      <patternFill patternType="solid">
        <fgColor rgb="FF99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9" fontId="12" fillId="0" borderId="11" xfId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9" fontId="8" fillId="0" borderId="11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9" fontId="5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3" borderId="11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FFFFCC"/>
      <color rgb="FF00CCFF"/>
      <color rgb="FFC9C400"/>
      <color rgb="FF269A26"/>
      <color rgb="FFCCCC00"/>
      <color rgb="FFCC66FF"/>
      <color rgb="FF9966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7"/>
  <sheetViews>
    <sheetView tabSelected="1" workbookViewId="0"/>
  </sheetViews>
  <sheetFormatPr defaultRowHeight="15.75" x14ac:dyDescent="0.2"/>
  <cols>
    <col min="1" max="1" width="9.140625" style="20"/>
    <col min="2" max="5" width="16.42578125" style="21" customWidth="1"/>
    <col min="6" max="7" width="9.140625" style="21"/>
    <col min="8" max="16384" width="9.140625" style="7"/>
  </cols>
  <sheetData>
    <row r="1" spans="1:7" s="12" customFormat="1" ht="16.5" thickBot="1" x14ac:dyDescent="0.3">
      <c r="A1" s="17" t="s">
        <v>0</v>
      </c>
      <c r="B1" s="18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25" t="s">
        <v>11</v>
      </c>
    </row>
    <row r="2" spans="1:7" x14ac:dyDescent="0.2">
      <c r="A2" s="13">
        <v>1</v>
      </c>
      <c r="B2" s="45" t="s">
        <v>22</v>
      </c>
      <c r="C2" s="23" t="s">
        <v>21</v>
      </c>
      <c r="D2" s="23" t="s">
        <v>26</v>
      </c>
      <c r="E2" s="23" t="s">
        <v>27</v>
      </c>
      <c r="F2" s="23">
        <v>380</v>
      </c>
      <c r="G2" s="52">
        <v>11</v>
      </c>
    </row>
    <row r="3" spans="1:7" x14ac:dyDescent="0.2">
      <c r="A3" s="15">
        <v>2</v>
      </c>
      <c r="B3" s="45" t="s">
        <v>23</v>
      </c>
      <c r="C3" s="23" t="s">
        <v>25</v>
      </c>
      <c r="D3" s="23" t="s">
        <v>22</v>
      </c>
      <c r="E3" s="23" t="s">
        <v>29</v>
      </c>
      <c r="F3" s="24">
        <v>326</v>
      </c>
      <c r="G3" s="53">
        <v>6</v>
      </c>
    </row>
    <row r="4" spans="1:7" x14ac:dyDescent="0.2">
      <c r="A4" s="15">
        <v>3</v>
      </c>
      <c r="B4" s="23" t="s">
        <v>21</v>
      </c>
      <c r="C4" s="45" t="s">
        <v>23</v>
      </c>
      <c r="D4" s="23" t="s">
        <v>26</v>
      </c>
      <c r="E4" s="23" t="s">
        <v>29</v>
      </c>
      <c r="F4" s="24">
        <v>276</v>
      </c>
      <c r="G4" s="53">
        <v>10</v>
      </c>
    </row>
    <row r="5" spans="1:7" x14ac:dyDescent="0.2">
      <c r="A5" s="15">
        <v>4</v>
      </c>
      <c r="B5" s="23" t="s">
        <v>25</v>
      </c>
      <c r="C5" s="45" t="s">
        <v>23</v>
      </c>
      <c r="D5" s="23" t="s">
        <v>21</v>
      </c>
      <c r="E5" s="23" t="s">
        <v>29</v>
      </c>
      <c r="F5" s="24">
        <v>284</v>
      </c>
      <c r="G5" s="53">
        <v>13</v>
      </c>
    </row>
    <row r="6" spans="1:7" x14ac:dyDescent="0.2">
      <c r="A6" s="15">
        <v>5</v>
      </c>
      <c r="B6" s="23" t="s">
        <v>21</v>
      </c>
      <c r="C6" s="23" t="s">
        <v>25</v>
      </c>
      <c r="D6" s="45" t="s">
        <v>23</v>
      </c>
      <c r="E6" s="23" t="s">
        <v>20</v>
      </c>
      <c r="F6" s="24">
        <v>261</v>
      </c>
      <c r="G6" s="53">
        <v>9</v>
      </c>
    </row>
    <row r="7" spans="1:7" x14ac:dyDescent="0.2">
      <c r="A7" s="15">
        <v>6</v>
      </c>
      <c r="B7" s="45" t="s">
        <v>23</v>
      </c>
      <c r="C7" s="45" t="s">
        <v>24</v>
      </c>
      <c r="D7" s="23" t="s">
        <v>25</v>
      </c>
      <c r="E7" s="23" t="s">
        <v>29</v>
      </c>
      <c r="F7" s="24">
        <v>304</v>
      </c>
      <c r="G7" s="53">
        <v>11</v>
      </c>
    </row>
    <row r="8" spans="1:7" x14ac:dyDescent="0.2">
      <c r="A8" s="15">
        <v>7</v>
      </c>
      <c r="B8" s="23" t="s">
        <v>25</v>
      </c>
      <c r="C8" s="45" t="s">
        <v>23</v>
      </c>
      <c r="D8" s="23" t="s">
        <v>21</v>
      </c>
      <c r="E8" s="23" t="s">
        <v>29</v>
      </c>
      <c r="F8" s="24">
        <v>307</v>
      </c>
      <c r="G8" s="53">
        <v>9</v>
      </c>
    </row>
    <row r="9" spans="1:7" x14ac:dyDescent="0.2">
      <c r="A9" s="15">
        <v>8</v>
      </c>
      <c r="B9" s="23" t="s">
        <v>21</v>
      </c>
      <c r="C9" s="45" t="s">
        <v>23</v>
      </c>
      <c r="D9" s="23" t="s">
        <v>22</v>
      </c>
      <c r="E9" s="23" t="s">
        <v>20</v>
      </c>
      <c r="F9" s="24">
        <v>293</v>
      </c>
      <c r="G9" s="53">
        <v>8</v>
      </c>
    </row>
    <row r="10" spans="1:7" x14ac:dyDescent="0.2">
      <c r="A10" s="15">
        <v>9</v>
      </c>
      <c r="B10" s="23" t="s">
        <v>25</v>
      </c>
      <c r="C10" s="45" t="s">
        <v>24</v>
      </c>
      <c r="D10" s="23" t="s">
        <v>21</v>
      </c>
      <c r="E10" s="23" t="s">
        <v>29</v>
      </c>
      <c r="F10" s="24">
        <v>282</v>
      </c>
      <c r="G10" s="53">
        <v>8</v>
      </c>
    </row>
    <row r="11" spans="1:7" x14ac:dyDescent="0.2">
      <c r="A11" s="15">
        <v>10</v>
      </c>
      <c r="B11" s="23" t="s">
        <v>21</v>
      </c>
      <c r="C11" s="45" t="s">
        <v>23</v>
      </c>
      <c r="D11" s="23" t="s">
        <v>22</v>
      </c>
      <c r="E11" s="23" t="s">
        <v>20</v>
      </c>
      <c r="F11" s="24">
        <v>253</v>
      </c>
      <c r="G11" s="53">
        <v>8</v>
      </c>
    </row>
    <row r="12" spans="1:7" x14ac:dyDescent="0.2">
      <c r="A12" s="15">
        <v>11</v>
      </c>
      <c r="B12" s="23" t="s">
        <v>21</v>
      </c>
      <c r="C12" s="45" t="s">
        <v>23</v>
      </c>
      <c r="D12" s="23" t="s">
        <v>25</v>
      </c>
      <c r="E12" s="23" t="s">
        <v>20</v>
      </c>
      <c r="F12" s="24">
        <v>279</v>
      </c>
      <c r="G12" s="53">
        <v>8</v>
      </c>
    </row>
    <row r="13" spans="1:7" x14ac:dyDescent="0.2">
      <c r="A13" s="15">
        <v>12</v>
      </c>
      <c r="B13" s="23" t="s">
        <v>21</v>
      </c>
      <c r="C13" s="23" t="s">
        <v>25</v>
      </c>
      <c r="D13" s="23" t="s">
        <v>26</v>
      </c>
      <c r="E13" s="23" t="s">
        <v>20</v>
      </c>
      <c r="F13" s="24">
        <v>262</v>
      </c>
      <c r="G13" s="53">
        <v>8</v>
      </c>
    </row>
    <row r="14" spans="1:7" x14ac:dyDescent="0.2">
      <c r="A14" s="15">
        <v>13</v>
      </c>
      <c r="B14" s="45" t="s">
        <v>23</v>
      </c>
      <c r="C14" s="45" t="s">
        <v>24</v>
      </c>
      <c r="D14" s="23" t="s">
        <v>22</v>
      </c>
      <c r="E14" s="23" t="s">
        <v>29</v>
      </c>
      <c r="F14" s="24">
        <v>316</v>
      </c>
      <c r="G14" s="53">
        <v>13</v>
      </c>
    </row>
    <row r="15" spans="1:7" x14ac:dyDescent="0.2">
      <c r="A15" s="15">
        <v>14</v>
      </c>
      <c r="B15" s="23" t="s">
        <v>21</v>
      </c>
      <c r="C15" s="45" t="s">
        <v>22</v>
      </c>
      <c r="D15" s="45" t="s">
        <v>23</v>
      </c>
      <c r="E15" s="23" t="s">
        <v>20</v>
      </c>
      <c r="F15" s="24">
        <v>300</v>
      </c>
      <c r="G15" s="53">
        <v>9</v>
      </c>
    </row>
    <row r="16" spans="1:7" x14ac:dyDescent="0.2">
      <c r="A16" s="15">
        <v>15</v>
      </c>
      <c r="B16" s="23" t="s">
        <v>21</v>
      </c>
      <c r="C16" s="45" t="s">
        <v>23</v>
      </c>
      <c r="D16" s="45" t="s">
        <v>24</v>
      </c>
      <c r="E16" s="23" t="s">
        <v>20</v>
      </c>
      <c r="F16" s="24">
        <v>260</v>
      </c>
      <c r="G16" s="53">
        <v>8</v>
      </c>
    </row>
    <row r="17" spans="1:7" x14ac:dyDescent="0.2">
      <c r="A17" s="15">
        <v>16</v>
      </c>
      <c r="B17" s="45" t="s">
        <v>23</v>
      </c>
      <c r="C17" s="23" t="s">
        <v>25</v>
      </c>
      <c r="D17" s="23" t="s">
        <v>26</v>
      </c>
      <c r="E17" s="23" t="s">
        <v>27</v>
      </c>
      <c r="F17" s="24">
        <v>349</v>
      </c>
      <c r="G17" s="53">
        <v>11</v>
      </c>
    </row>
    <row r="18" spans="1:7" x14ac:dyDescent="0.2">
      <c r="A18" s="15">
        <v>17</v>
      </c>
      <c r="B18" s="45" t="s">
        <v>23</v>
      </c>
      <c r="C18" s="23" t="s">
        <v>25</v>
      </c>
      <c r="D18" s="23" t="s">
        <v>26</v>
      </c>
      <c r="E18" s="23" t="s">
        <v>27</v>
      </c>
      <c r="F18" s="24">
        <v>343</v>
      </c>
      <c r="G18" s="53">
        <v>12</v>
      </c>
    </row>
    <row r="19" spans="1:7" x14ac:dyDescent="0.2">
      <c r="A19" s="15">
        <v>18</v>
      </c>
      <c r="B19" s="45" t="s">
        <v>23</v>
      </c>
      <c r="C19" s="23" t="s">
        <v>25</v>
      </c>
      <c r="D19" s="23" t="s">
        <v>26</v>
      </c>
      <c r="E19" s="23" t="s">
        <v>27</v>
      </c>
      <c r="F19" s="24">
        <v>328</v>
      </c>
      <c r="G19" s="53">
        <v>8</v>
      </c>
    </row>
    <row r="20" spans="1:7" x14ac:dyDescent="0.2">
      <c r="A20" s="15">
        <v>19</v>
      </c>
      <c r="B20" s="45" t="s">
        <v>21</v>
      </c>
      <c r="C20" s="23" t="s">
        <v>23</v>
      </c>
      <c r="D20" s="23" t="s">
        <v>25</v>
      </c>
      <c r="E20" s="23" t="s">
        <v>20</v>
      </c>
      <c r="F20" s="24">
        <v>280</v>
      </c>
      <c r="G20" s="53">
        <v>12</v>
      </c>
    </row>
    <row r="21" spans="1:7" ht="16.5" thickBot="1" x14ac:dyDescent="0.25">
      <c r="A21" s="15">
        <v>20</v>
      </c>
      <c r="B21" s="45" t="s">
        <v>22</v>
      </c>
      <c r="C21" s="23" t="s">
        <v>25</v>
      </c>
      <c r="D21" s="23" t="s">
        <v>26</v>
      </c>
      <c r="E21" s="23" t="s">
        <v>29</v>
      </c>
      <c r="F21" s="24">
        <v>350</v>
      </c>
      <c r="G21" s="53">
        <v>12</v>
      </c>
    </row>
    <row r="22" spans="1:7" ht="16.5" thickBot="1" x14ac:dyDescent="0.25">
      <c r="A22" s="34" t="s">
        <v>12</v>
      </c>
      <c r="B22" s="35" t="s">
        <v>21</v>
      </c>
      <c r="C22" s="36" t="s">
        <v>22</v>
      </c>
      <c r="D22" s="36" t="s">
        <v>23</v>
      </c>
      <c r="E22" s="36" t="s">
        <v>20</v>
      </c>
      <c r="F22" s="36">
        <v>303</v>
      </c>
      <c r="G22" s="37">
        <v>14</v>
      </c>
    </row>
    <row r="27" spans="1:7" ht="15" x14ac:dyDescent="0.2">
      <c r="A27" s="38"/>
      <c r="B27" s="38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8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77" t="s">
        <v>23</v>
      </c>
      <c r="C1" s="78"/>
      <c r="D1" s="78"/>
      <c r="E1" s="79"/>
      <c r="F1" s="79"/>
      <c r="G1" s="80"/>
      <c r="H1" s="81" t="s">
        <v>22</v>
      </c>
      <c r="I1" s="82"/>
      <c r="J1" s="82"/>
      <c r="K1" s="83"/>
      <c r="L1" s="83"/>
      <c r="M1" s="84"/>
      <c r="N1" s="85" t="s">
        <v>21</v>
      </c>
      <c r="O1" s="86"/>
      <c r="P1" s="86"/>
      <c r="Q1" s="87"/>
      <c r="R1" s="87"/>
      <c r="S1" s="88"/>
      <c r="T1" s="89" t="s">
        <v>25</v>
      </c>
      <c r="U1" s="90"/>
      <c r="V1" s="90"/>
      <c r="W1" s="91"/>
      <c r="X1" s="91"/>
      <c r="Y1" s="92"/>
      <c r="Z1" s="93" t="s">
        <v>26</v>
      </c>
      <c r="AA1" s="94"/>
      <c r="AB1" s="94"/>
      <c r="AC1" s="94"/>
      <c r="AD1" s="94"/>
      <c r="AE1" s="95"/>
      <c r="AF1" s="73" t="s">
        <v>24</v>
      </c>
      <c r="AG1" s="74"/>
      <c r="AH1" s="74"/>
      <c r="AI1" s="75"/>
      <c r="AJ1" s="75"/>
      <c r="AK1" s="76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14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14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14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14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14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14</v>
      </c>
      <c r="AJ2" s="10" t="s">
        <v>3</v>
      </c>
      <c r="AK2" s="11" t="s">
        <v>5</v>
      </c>
    </row>
    <row r="3" spans="1:37" ht="15.75" x14ac:dyDescent="0.2">
      <c r="A3" s="13">
        <v>1</v>
      </c>
      <c r="B3" s="45">
        <v>1</v>
      </c>
      <c r="C3" s="23">
        <v>4</v>
      </c>
      <c r="D3" s="14">
        <v>260</v>
      </c>
      <c r="E3" s="23"/>
      <c r="F3" s="23">
        <v>1</v>
      </c>
      <c r="G3" s="46">
        <f t="shared" ref="G3:G22" si="0">E3+F3</f>
        <v>1</v>
      </c>
      <c r="H3" s="45">
        <v>2</v>
      </c>
      <c r="I3" s="23"/>
      <c r="J3" s="67" t="s">
        <v>28</v>
      </c>
      <c r="K3" s="23">
        <v>5</v>
      </c>
      <c r="L3" s="23">
        <v>1</v>
      </c>
      <c r="M3" s="46">
        <f t="shared" ref="M3:M22" si="1">K3+L3</f>
        <v>6</v>
      </c>
      <c r="N3" s="45">
        <v>4</v>
      </c>
      <c r="O3" s="23">
        <v>2</v>
      </c>
      <c r="P3" s="67" t="s">
        <v>28</v>
      </c>
      <c r="Q3" s="23">
        <v>2</v>
      </c>
      <c r="R3" s="23">
        <v>1</v>
      </c>
      <c r="S3" s="46">
        <f t="shared" ref="S3:S22" si="2">Q3+R3</f>
        <v>3</v>
      </c>
      <c r="T3" s="45"/>
      <c r="U3" s="23">
        <v>3</v>
      </c>
      <c r="V3" s="67" t="s">
        <v>28</v>
      </c>
      <c r="W3" s="23"/>
      <c r="X3" s="23"/>
      <c r="Y3" s="46">
        <f t="shared" ref="Y3:Y22" si="3">W3+X3</f>
        <v>0</v>
      </c>
      <c r="Z3" s="45">
        <v>1</v>
      </c>
      <c r="AA3" s="23"/>
      <c r="AB3" s="68">
        <v>169</v>
      </c>
      <c r="AC3" s="23"/>
      <c r="AD3" s="23"/>
      <c r="AE3" s="46">
        <f t="shared" ref="AE3:AE22" si="4">AC3+AD3</f>
        <v>0</v>
      </c>
      <c r="AF3" s="45">
        <v>3</v>
      </c>
      <c r="AG3" s="23">
        <v>2</v>
      </c>
      <c r="AH3" s="14">
        <v>282</v>
      </c>
      <c r="AI3" s="23"/>
      <c r="AJ3" s="23"/>
      <c r="AK3" s="46">
        <f t="shared" ref="AK3:AK22" si="5">AI3+AJ3</f>
        <v>0</v>
      </c>
    </row>
    <row r="4" spans="1:37" ht="15.75" x14ac:dyDescent="0.2">
      <c r="A4" s="15">
        <v>2</v>
      </c>
      <c r="B4" s="47">
        <v>1</v>
      </c>
      <c r="C4" s="24">
        <v>2</v>
      </c>
      <c r="D4" s="67" t="s">
        <v>28</v>
      </c>
      <c r="E4" s="24">
        <v>5</v>
      </c>
      <c r="F4" s="24">
        <v>2</v>
      </c>
      <c r="G4" s="46">
        <f t="shared" si="0"/>
        <v>7</v>
      </c>
      <c r="H4" s="47">
        <v>1</v>
      </c>
      <c r="I4" s="24"/>
      <c r="J4" s="68">
        <v>133</v>
      </c>
      <c r="K4" s="24"/>
      <c r="L4" s="24"/>
      <c r="M4" s="46">
        <f t="shared" si="1"/>
        <v>0</v>
      </c>
      <c r="N4" s="47">
        <v>1</v>
      </c>
      <c r="O4" s="24">
        <v>2</v>
      </c>
      <c r="P4" s="14">
        <v>319</v>
      </c>
      <c r="Q4" s="24"/>
      <c r="R4" s="24">
        <v>1</v>
      </c>
      <c r="S4" s="46">
        <f t="shared" si="2"/>
        <v>1</v>
      </c>
      <c r="T4" s="47"/>
      <c r="U4" s="24">
        <v>2</v>
      </c>
      <c r="V4" s="67" t="s">
        <v>28</v>
      </c>
      <c r="W4" s="24">
        <v>2</v>
      </c>
      <c r="X4" s="24"/>
      <c r="Y4" s="46">
        <f t="shared" si="3"/>
        <v>2</v>
      </c>
      <c r="Z4" s="47">
        <v>1</v>
      </c>
      <c r="AA4" s="24"/>
      <c r="AB4" s="14">
        <v>161</v>
      </c>
      <c r="AC4" s="24"/>
      <c r="AD4" s="24"/>
      <c r="AE4" s="46">
        <f t="shared" si="4"/>
        <v>0</v>
      </c>
      <c r="AF4" s="47">
        <v>2</v>
      </c>
      <c r="AG4" s="24"/>
      <c r="AH4" s="67" t="s">
        <v>28</v>
      </c>
      <c r="AI4" s="24"/>
      <c r="AJ4" s="24"/>
      <c r="AK4" s="46">
        <f t="shared" si="5"/>
        <v>0</v>
      </c>
    </row>
    <row r="5" spans="1:37" ht="15.75" x14ac:dyDescent="0.2">
      <c r="A5" s="15">
        <v>3</v>
      </c>
      <c r="B5" s="47">
        <v>2</v>
      </c>
      <c r="C5" s="24">
        <v>1</v>
      </c>
      <c r="D5" s="67" t="s">
        <v>28</v>
      </c>
      <c r="E5" s="24">
        <v>2</v>
      </c>
      <c r="F5" s="24"/>
      <c r="G5" s="46">
        <f t="shared" si="0"/>
        <v>2</v>
      </c>
      <c r="H5" s="47">
        <v>1</v>
      </c>
      <c r="I5" s="24">
        <v>2</v>
      </c>
      <c r="J5" s="14">
        <v>260</v>
      </c>
      <c r="K5" s="24"/>
      <c r="L5" s="24"/>
      <c r="M5" s="46">
        <f t="shared" si="1"/>
        <v>0</v>
      </c>
      <c r="N5" s="47">
        <v>4</v>
      </c>
      <c r="O5" s="24">
        <v>1</v>
      </c>
      <c r="P5" s="67" t="s">
        <v>28</v>
      </c>
      <c r="Q5" s="24">
        <v>5</v>
      </c>
      <c r="R5" s="24">
        <v>2</v>
      </c>
      <c r="S5" s="46">
        <f t="shared" si="2"/>
        <v>7</v>
      </c>
      <c r="T5" s="47"/>
      <c r="U5" s="24">
        <v>5</v>
      </c>
      <c r="V5" s="67" t="s">
        <v>28</v>
      </c>
      <c r="W5" s="24"/>
      <c r="X5" s="24"/>
      <c r="Y5" s="46">
        <f t="shared" si="3"/>
        <v>0</v>
      </c>
      <c r="Z5" s="47">
        <v>1</v>
      </c>
      <c r="AA5" s="24">
        <v>1</v>
      </c>
      <c r="AB5" s="68">
        <v>150</v>
      </c>
      <c r="AC5" s="24"/>
      <c r="AD5" s="24"/>
      <c r="AE5" s="46">
        <f t="shared" si="4"/>
        <v>0</v>
      </c>
      <c r="AF5" s="47">
        <v>2</v>
      </c>
      <c r="AG5" s="24"/>
      <c r="AH5" s="67" t="s">
        <v>28</v>
      </c>
      <c r="AI5" s="24"/>
      <c r="AJ5" s="24"/>
      <c r="AK5" s="46">
        <f t="shared" si="5"/>
        <v>0</v>
      </c>
    </row>
    <row r="6" spans="1:37" ht="15.75" x14ac:dyDescent="0.2">
      <c r="A6" s="15">
        <v>4</v>
      </c>
      <c r="B6" s="47">
        <v>2</v>
      </c>
      <c r="C6" s="24">
        <v>2</v>
      </c>
      <c r="D6" s="67" t="s">
        <v>28</v>
      </c>
      <c r="E6" s="24">
        <v>2</v>
      </c>
      <c r="F6" s="24"/>
      <c r="G6" s="46">
        <f t="shared" si="0"/>
        <v>2</v>
      </c>
      <c r="H6" s="47">
        <v>1</v>
      </c>
      <c r="I6" s="24">
        <v>4</v>
      </c>
      <c r="J6" s="14">
        <v>238</v>
      </c>
      <c r="K6" s="24"/>
      <c r="L6" s="24"/>
      <c r="M6" s="46">
        <f t="shared" si="1"/>
        <v>0</v>
      </c>
      <c r="N6" s="47">
        <v>1</v>
      </c>
      <c r="O6" s="24">
        <v>4</v>
      </c>
      <c r="P6" s="68">
        <v>184</v>
      </c>
      <c r="Q6" s="24"/>
      <c r="R6" s="24"/>
      <c r="S6" s="46">
        <f t="shared" si="2"/>
        <v>0</v>
      </c>
      <c r="T6" s="47">
        <v>3</v>
      </c>
      <c r="U6" s="24"/>
      <c r="V6" s="67" t="s">
        <v>28</v>
      </c>
      <c r="W6" s="24">
        <v>5</v>
      </c>
      <c r="X6" s="24">
        <v>1</v>
      </c>
      <c r="Y6" s="46">
        <f t="shared" si="3"/>
        <v>6</v>
      </c>
      <c r="Z6" s="47">
        <v>3</v>
      </c>
      <c r="AA6" s="24">
        <v>2</v>
      </c>
      <c r="AB6" s="14">
        <v>230</v>
      </c>
      <c r="AC6" s="24"/>
      <c r="AD6" s="24">
        <v>1</v>
      </c>
      <c r="AE6" s="46">
        <f t="shared" si="4"/>
        <v>1</v>
      </c>
      <c r="AF6" s="47">
        <v>3</v>
      </c>
      <c r="AG6" s="24">
        <v>1</v>
      </c>
      <c r="AH6" s="67" t="s">
        <v>28</v>
      </c>
      <c r="AI6" s="24"/>
      <c r="AJ6" s="24">
        <v>1</v>
      </c>
      <c r="AK6" s="46">
        <f t="shared" si="5"/>
        <v>1</v>
      </c>
    </row>
    <row r="7" spans="1:37" ht="15.75" x14ac:dyDescent="0.2">
      <c r="A7" s="15">
        <v>5</v>
      </c>
      <c r="B7" s="47">
        <v>1</v>
      </c>
      <c r="C7" s="24">
        <v>2</v>
      </c>
      <c r="D7" s="68">
        <v>189</v>
      </c>
      <c r="E7" s="24"/>
      <c r="F7" s="24"/>
      <c r="G7" s="46">
        <f t="shared" si="0"/>
        <v>0</v>
      </c>
      <c r="H7" s="47">
        <v>1</v>
      </c>
      <c r="I7" s="24">
        <v>1</v>
      </c>
      <c r="J7" s="67" t="s">
        <v>28</v>
      </c>
      <c r="K7" s="24"/>
      <c r="L7" s="24">
        <v>1</v>
      </c>
      <c r="M7" s="46">
        <f t="shared" si="1"/>
        <v>1</v>
      </c>
      <c r="N7" s="47">
        <v>2</v>
      </c>
      <c r="O7" s="24">
        <v>3</v>
      </c>
      <c r="P7" s="67" t="s">
        <v>28</v>
      </c>
      <c r="Q7" s="24">
        <v>5</v>
      </c>
      <c r="R7" s="24"/>
      <c r="S7" s="46">
        <f t="shared" si="2"/>
        <v>5</v>
      </c>
      <c r="T7" s="47">
        <v>1</v>
      </c>
      <c r="U7" s="24">
        <v>2</v>
      </c>
      <c r="V7" s="67" t="s">
        <v>28</v>
      </c>
      <c r="W7" s="24">
        <v>2</v>
      </c>
      <c r="X7" s="24"/>
      <c r="Y7" s="46">
        <f t="shared" si="3"/>
        <v>2</v>
      </c>
      <c r="Z7" s="47">
        <v>2</v>
      </c>
      <c r="AA7" s="24">
        <v>1</v>
      </c>
      <c r="AB7" s="67" t="s">
        <v>28</v>
      </c>
      <c r="AC7" s="24"/>
      <c r="AD7" s="24"/>
      <c r="AE7" s="46">
        <f t="shared" si="4"/>
        <v>0</v>
      </c>
      <c r="AF7" s="47">
        <v>2</v>
      </c>
      <c r="AG7" s="24"/>
      <c r="AH7" s="67" t="s">
        <v>28</v>
      </c>
      <c r="AI7" s="24"/>
      <c r="AJ7" s="24"/>
      <c r="AK7" s="46">
        <f t="shared" si="5"/>
        <v>0</v>
      </c>
    </row>
    <row r="8" spans="1:37" ht="15.75" x14ac:dyDescent="0.2">
      <c r="A8" s="15">
        <v>6</v>
      </c>
      <c r="B8" s="47">
        <v>1</v>
      </c>
      <c r="C8" s="24">
        <v>2</v>
      </c>
      <c r="D8" s="67" t="s">
        <v>28</v>
      </c>
      <c r="E8" s="24">
        <v>5</v>
      </c>
      <c r="F8" s="24">
        <v>2</v>
      </c>
      <c r="G8" s="46">
        <f t="shared" si="0"/>
        <v>7</v>
      </c>
      <c r="H8" s="47">
        <v>2</v>
      </c>
      <c r="I8" s="24">
        <v>2</v>
      </c>
      <c r="J8" s="14">
        <v>223</v>
      </c>
      <c r="K8" s="24"/>
      <c r="L8" s="24"/>
      <c r="M8" s="46">
        <f t="shared" si="1"/>
        <v>0</v>
      </c>
      <c r="N8" s="47">
        <v>2</v>
      </c>
      <c r="O8" s="24">
        <v>2</v>
      </c>
      <c r="P8" s="14">
        <v>303</v>
      </c>
      <c r="Q8" s="24"/>
      <c r="R8" s="24"/>
      <c r="S8" s="46">
        <f t="shared" si="2"/>
        <v>0</v>
      </c>
      <c r="T8" s="47"/>
      <c r="U8" s="24">
        <v>3</v>
      </c>
      <c r="V8" s="68">
        <v>191</v>
      </c>
      <c r="W8" s="24"/>
      <c r="X8" s="24"/>
      <c r="Y8" s="46">
        <f t="shared" si="3"/>
        <v>0</v>
      </c>
      <c r="Z8" s="47">
        <v>3</v>
      </c>
      <c r="AA8" s="24">
        <v>1</v>
      </c>
      <c r="AB8" s="67" t="s">
        <v>28</v>
      </c>
      <c r="AC8" s="24"/>
      <c r="AD8" s="24"/>
      <c r="AE8" s="46">
        <f t="shared" si="4"/>
        <v>0</v>
      </c>
      <c r="AF8" s="47">
        <v>3</v>
      </c>
      <c r="AG8" s="24">
        <v>1</v>
      </c>
      <c r="AH8" s="67" t="s">
        <v>28</v>
      </c>
      <c r="AI8" s="24">
        <v>2</v>
      </c>
      <c r="AJ8" s="24">
        <v>1</v>
      </c>
      <c r="AK8" s="46">
        <f t="shared" si="5"/>
        <v>3</v>
      </c>
    </row>
    <row r="9" spans="1:37" ht="15.75" x14ac:dyDescent="0.2">
      <c r="A9" s="15">
        <v>7</v>
      </c>
      <c r="B9" s="47">
        <v>1</v>
      </c>
      <c r="C9" s="24">
        <v>1</v>
      </c>
      <c r="D9" s="67" t="s">
        <v>28</v>
      </c>
      <c r="E9" s="24">
        <v>2</v>
      </c>
      <c r="F9" s="24"/>
      <c r="G9" s="46">
        <f t="shared" si="0"/>
        <v>2</v>
      </c>
      <c r="H9" s="47">
        <v>1</v>
      </c>
      <c r="I9" s="24">
        <v>1</v>
      </c>
      <c r="J9" s="14">
        <v>292</v>
      </c>
      <c r="K9" s="24"/>
      <c r="L9" s="24"/>
      <c r="M9" s="46">
        <f t="shared" si="1"/>
        <v>0</v>
      </c>
      <c r="N9" s="47">
        <v>1</v>
      </c>
      <c r="O9" s="24">
        <v>2</v>
      </c>
      <c r="P9" s="68">
        <v>184</v>
      </c>
      <c r="Q9" s="24"/>
      <c r="R9" s="24"/>
      <c r="S9" s="46">
        <f t="shared" si="2"/>
        <v>0</v>
      </c>
      <c r="T9" s="47">
        <v>3</v>
      </c>
      <c r="U9" s="24">
        <v>1</v>
      </c>
      <c r="V9" s="67" t="s">
        <v>28</v>
      </c>
      <c r="W9" s="24">
        <v>5</v>
      </c>
      <c r="X9" s="24">
        <v>3</v>
      </c>
      <c r="Y9" s="46">
        <f t="shared" si="3"/>
        <v>8</v>
      </c>
      <c r="Z9" s="47">
        <v>3</v>
      </c>
      <c r="AA9" s="24">
        <v>2</v>
      </c>
      <c r="AB9" s="14">
        <v>226</v>
      </c>
      <c r="AC9" s="24"/>
      <c r="AD9" s="24"/>
      <c r="AE9" s="46">
        <f t="shared" si="4"/>
        <v>0</v>
      </c>
      <c r="AF9" s="47"/>
      <c r="AG9" s="24">
        <v>2</v>
      </c>
      <c r="AH9" s="67" t="s">
        <v>28</v>
      </c>
      <c r="AI9" s="24"/>
      <c r="AJ9" s="24"/>
      <c r="AK9" s="46">
        <f t="shared" si="5"/>
        <v>0</v>
      </c>
    </row>
    <row r="10" spans="1:37" ht="15.75" x14ac:dyDescent="0.2">
      <c r="A10" s="15">
        <v>8</v>
      </c>
      <c r="B10" s="47">
        <v>2</v>
      </c>
      <c r="C10" s="24"/>
      <c r="D10" s="67" t="s">
        <v>28</v>
      </c>
      <c r="E10" s="24">
        <v>2</v>
      </c>
      <c r="F10" s="24">
        <v>2</v>
      </c>
      <c r="G10" s="46">
        <f t="shared" si="0"/>
        <v>4</v>
      </c>
      <c r="H10" s="47"/>
      <c r="I10" s="24">
        <v>2</v>
      </c>
      <c r="J10" s="68">
        <v>203</v>
      </c>
      <c r="K10" s="24"/>
      <c r="L10" s="24"/>
      <c r="M10" s="46">
        <f t="shared" si="1"/>
        <v>0</v>
      </c>
      <c r="N10" s="47">
        <v>1</v>
      </c>
      <c r="O10" s="24">
        <v>2</v>
      </c>
      <c r="P10" s="67" t="s">
        <v>28</v>
      </c>
      <c r="Q10" s="24">
        <v>5</v>
      </c>
      <c r="R10" s="24"/>
      <c r="S10" s="46">
        <f t="shared" si="2"/>
        <v>5</v>
      </c>
      <c r="T10" s="47"/>
      <c r="U10" s="24">
        <v>3</v>
      </c>
      <c r="V10" s="67" t="s">
        <v>28</v>
      </c>
      <c r="W10" s="24"/>
      <c r="X10" s="24"/>
      <c r="Y10" s="46">
        <f t="shared" si="3"/>
        <v>0</v>
      </c>
      <c r="Z10" s="47">
        <v>2</v>
      </c>
      <c r="AA10" s="24">
        <v>1</v>
      </c>
      <c r="AB10" s="14">
        <v>252</v>
      </c>
      <c r="AC10" s="24"/>
      <c r="AD10" s="24"/>
      <c r="AE10" s="46">
        <f t="shared" si="4"/>
        <v>0</v>
      </c>
      <c r="AF10" s="47">
        <v>3</v>
      </c>
      <c r="AG10" s="24"/>
      <c r="AH10" s="67" t="s">
        <v>28</v>
      </c>
      <c r="AI10" s="24"/>
      <c r="AJ10" s="24"/>
      <c r="AK10" s="46">
        <f t="shared" si="5"/>
        <v>0</v>
      </c>
    </row>
    <row r="11" spans="1:37" ht="15.75" x14ac:dyDescent="0.2">
      <c r="A11" s="15">
        <v>9</v>
      </c>
      <c r="B11" s="47">
        <v>2</v>
      </c>
      <c r="C11" s="24">
        <v>2</v>
      </c>
      <c r="D11" s="67" t="s">
        <v>28</v>
      </c>
      <c r="E11" s="24"/>
      <c r="F11" s="24"/>
      <c r="G11" s="46">
        <f t="shared" si="0"/>
        <v>0</v>
      </c>
      <c r="H11" s="47"/>
      <c r="I11" s="24">
        <v>3</v>
      </c>
      <c r="J11" s="14">
        <v>191</v>
      </c>
      <c r="K11" s="24"/>
      <c r="L11" s="24"/>
      <c r="M11" s="46">
        <f t="shared" si="1"/>
        <v>0</v>
      </c>
      <c r="N11" s="47">
        <v>1</v>
      </c>
      <c r="O11" s="24">
        <v>1</v>
      </c>
      <c r="P11" s="68">
        <v>154</v>
      </c>
      <c r="Q11" s="24"/>
      <c r="R11" s="24"/>
      <c r="S11" s="46">
        <f t="shared" si="2"/>
        <v>0</v>
      </c>
      <c r="T11" s="47">
        <v>2</v>
      </c>
      <c r="U11" s="24">
        <v>1</v>
      </c>
      <c r="V11" s="67" t="s">
        <v>28</v>
      </c>
      <c r="W11" s="24">
        <v>5</v>
      </c>
      <c r="X11" s="24">
        <v>1</v>
      </c>
      <c r="Y11" s="46">
        <f t="shared" si="3"/>
        <v>6</v>
      </c>
      <c r="Z11" s="47">
        <v>1</v>
      </c>
      <c r="AA11" s="24">
        <v>1</v>
      </c>
      <c r="AB11" s="14">
        <v>246</v>
      </c>
      <c r="AC11" s="24"/>
      <c r="AD11" s="24">
        <v>1</v>
      </c>
      <c r="AE11" s="46">
        <f t="shared" si="4"/>
        <v>1</v>
      </c>
      <c r="AF11" s="47">
        <v>2</v>
      </c>
      <c r="AG11" s="24"/>
      <c r="AH11" s="67" t="s">
        <v>28</v>
      </c>
      <c r="AI11" s="24">
        <v>2</v>
      </c>
      <c r="AJ11" s="24">
        <v>1</v>
      </c>
      <c r="AK11" s="46">
        <f t="shared" si="5"/>
        <v>3</v>
      </c>
    </row>
    <row r="12" spans="1:37" ht="15.75" x14ac:dyDescent="0.2">
      <c r="A12" s="15">
        <v>10</v>
      </c>
      <c r="B12" s="47">
        <v>2</v>
      </c>
      <c r="C12" s="24">
        <v>2</v>
      </c>
      <c r="D12" s="67" t="s">
        <v>28</v>
      </c>
      <c r="E12" s="24">
        <v>2</v>
      </c>
      <c r="F12" s="24">
        <v>1</v>
      </c>
      <c r="G12" s="46">
        <f t="shared" si="0"/>
        <v>3</v>
      </c>
      <c r="H12" s="47">
        <v>1</v>
      </c>
      <c r="I12" s="24"/>
      <c r="J12" s="68">
        <v>176</v>
      </c>
      <c r="K12" s="24"/>
      <c r="L12" s="24"/>
      <c r="M12" s="46">
        <f t="shared" si="1"/>
        <v>0</v>
      </c>
      <c r="N12" s="47">
        <v>2</v>
      </c>
      <c r="O12" s="24"/>
      <c r="P12" s="67" t="s">
        <v>28</v>
      </c>
      <c r="Q12" s="24">
        <v>5</v>
      </c>
      <c r="R12" s="24"/>
      <c r="S12" s="46">
        <f t="shared" si="2"/>
        <v>5</v>
      </c>
      <c r="T12" s="47"/>
      <c r="U12" s="24">
        <v>4</v>
      </c>
      <c r="V12" s="14">
        <v>205</v>
      </c>
      <c r="W12" s="24"/>
      <c r="X12" s="24"/>
      <c r="Y12" s="46">
        <f t="shared" si="3"/>
        <v>0</v>
      </c>
      <c r="Z12" s="47">
        <v>1</v>
      </c>
      <c r="AA12" s="24">
        <v>2</v>
      </c>
      <c r="AB12" s="67" t="s">
        <v>28</v>
      </c>
      <c r="AC12" s="24"/>
      <c r="AD12" s="24">
        <v>1</v>
      </c>
      <c r="AE12" s="46">
        <f t="shared" si="4"/>
        <v>1</v>
      </c>
      <c r="AF12" s="47">
        <v>2</v>
      </c>
      <c r="AG12" s="24"/>
      <c r="AH12" s="67" t="s">
        <v>28</v>
      </c>
      <c r="AI12" s="24"/>
      <c r="AJ12" s="24"/>
      <c r="AK12" s="46">
        <f t="shared" si="5"/>
        <v>0</v>
      </c>
    </row>
    <row r="13" spans="1:37" ht="15.75" x14ac:dyDescent="0.2">
      <c r="A13" s="15">
        <v>11</v>
      </c>
      <c r="B13" s="47">
        <v>2</v>
      </c>
      <c r="C13" s="24">
        <v>1</v>
      </c>
      <c r="D13" s="67" t="s">
        <v>28</v>
      </c>
      <c r="E13" s="24">
        <v>2</v>
      </c>
      <c r="F13" s="24">
        <v>2</v>
      </c>
      <c r="G13" s="46">
        <f t="shared" si="0"/>
        <v>4</v>
      </c>
      <c r="H13" s="47">
        <v>1</v>
      </c>
      <c r="I13" s="24">
        <v>2</v>
      </c>
      <c r="J13" s="14">
        <v>245</v>
      </c>
      <c r="K13" s="24"/>
      <c r="L13" s="24"/>
      <c r="M13" s="46">
        <f t="shared" si="1"/>
        <v>0</v>
      </c>
      <c r="N13" s="47">
        <v>3</v>
      </c>
      <c r="O13" s="24"/>
      <c r="P13" s="67" t="s">
        <v>28</v>
      </c>
      <c r="Q13" s="24">
        <v>5</v>
      </c>
      <c r="R13" s="24">
        <v>2</v>
      </c>
      <c r="S13" s="46">
        <f t="shared" si="2"/>
        <v>7</v>
      </c>
      <c r="T13" s="47"/>
      <c r="U13" s="24">
        <v>2</v>
      </c>
      <c r="V13" s="68">
        <v>161</v>
      </c>
      <c r="W13" s="24"/>
      <c r="X13" s="24"/>
      <c r="Y13" s="46">
        <f t="shared" si="3"/>
        <v>0</v>
      </c>
      <c r="Z13" s="47"/>
      <c r="AA13" s="24">
        <v>2</v>
      </c>
      <c r="AB13" s="14">
        <v>162</v>
      </c>
      <c r="AC13" s="24"/>
      <c r="AD13" s="24"/>
      <c r="AE13" s="46">
        <f t="shared" si="4"/>
        <v>0</v>
      </c>
      <c r="AF13" s="47">
        <v>2</v>
      </c>
      <c r="AG13" s="24">
        <v>1</v>
      </c>
      <c r="AH13" s="14">
        <v>244</v>
      </c>
      <c r="AI13" s="24"/>
      <c r="AJ13" s="24"/>
      <c r="AK13" s="46">
        <f t="shared" si="5"/>
        <v>0</v>
      </c>
    </row>
    <row r="14" spans="1:37" ht="15.75" x14ac:dyDescent="0.2">
      <c r="A14" s="15">
        <v>12</v>
      </c>
      <c r="B14" s="47">
        <v>1</v>
      </c>
      <c r="C14" s="24">
        <v>1</v>
      </c>
      <c r="D14" s="14">
        <v>254</v>
      </c>
      <c r="E14" s="24"/>
      <c r="F14" s="24">
        <v>1</v>
      </c>
      <c r="G14" s="46">
        <f t="shared" si="0"/>
        <v>1</v>
      </c>
      <c r="H14" s="47">
        <v>1</v>
      </c>
      <c r="I14" s="24">
        <v>2</v>
      </c>
      <c r="J14" s="14">
        <v>202</v>
      </c>
      <c r="K14" s="24"/>
      <c r="L14" s="24"/>
      <c r="M14" s="46">
        <f t="shared" si="1"/>
        <v>0</v>
      </c>
      <c r="N14" s="47">
        <v>1</v>
      </c>
      <c r="O14" s="24">
        <v>1</v>
      </c>
      <c r="P14" s="67" t="s">
        <v>28</v>
      </c>
      <c r="Q14" s="24">
        <v>5</v>
      </c>
      <c r="R14" s="24">
        <v>1</v>
      </c>
      <c r="S14" s="46">
        <f t="shared" si="2"/>
        <v>6</v>
      </c>
      <c r="T14" s="47">
        <v>2</v>
      </c>
      <c r="U14" s="24">
        <v>2</v>
      </c>
      <c r="V14" s="67" t="s">
        <v>28</v>
      </c>
      <c r="W14" s="24">
        <v>2</v>
      </c>
      <c r="X14" s="24">
        <v>1</v>
      </c>
      <c r="Y14" s="46">
        <f t="shared" si="3"/>
        <v>3</v>
      </c>
      <c r="Z14" s="47">
        <v>1</v>
      </c>
      <c r="AA14" s="24">
        <v>1</v>
      </c>
      <c r="AB14" s="68">
        <v>143</v>
      </c>
      <c r="AC14" s="24"/>
      <c r="AD14" s="24"/>
      <c r="AE14" s="46">
        <f t="shared" si="4"/>
        <v>0</v>
      </c>
      <c r="AF14" s="47">
        <v>2</v>
      </c>
      <c r="AG14" s="24">
        <v>1</v>
      </c>
      <c r="AH14" s="67" t="s">
        <v>28</v>
      </c>
      <c r="AI14" s="24"/>
      <c r="AJ14" s="24"/>
      <c r="AK14" s="46">
        <f t="shared" si="5"/>
        <v>0</v>
      </c>
    </row>
    <row r="15" spans="1:37" ht="15.75" x14ac:dyDescent="0.2">
      <c r="A15" s="15">
        <v>13</v>
      </c>
      <c r="B15" s="47">
        <v>4</v>
      </c>
      <c r="C15" s="24"/>
      <c r="D15" s="67" t="s">
        <v>28</v>
      </c>
      <c r="E15" s="24">
        <v>5</v>
      </c>
      <c r="F15" s="24">
        <v>3</v>
      </c>
      <c r="G15" s="46">
        <f t="shared" si="0"/>
        <v>8</v>
      </c>
      <c r="H15" s="47"/>
      <c r="I15" s="24">
        <v>4</v>
      </c>
      <c r="J15" s="68">
        <v>165</v>
      </c>
      <c r="K15" s="24"/>
      <c r="L15" s="24"/>
      <c r="M15" s="46">
        <f t="shared" si="1"/>
        <v>0</v>
      </c>
      <c r="N15" s="47">
        <v>2</v>
      </c>
      <c r="O15" s="24">
        <v>4</v>
      </c>
      <c r="P15" s="14">
        <v>286</v>
      </c>
      <c r="Q15" s="24"/>
      <c r="R15" s="24"/>
      <c r="S15" s="46">
        <f t="shared" si="2"/>
        <v>0</v>
      </c>
      <c r="T15" s="47">
        <v>3</v>
      </c>
      <c r="U15" s="24">
        <v>3</v>
      </c>
      <c r="V15" s="67" t="s">
        <v>28</v>
      </c>
      <c r="W15" s="24"/>
      <c r="X15" s="24"/>
      <c r="Y15" s="46">
        <f t="shared" si="3"/>
        <v>0</v>
      </c>
      <c r="Z15" s="47">
        <v>2</v>
      </c>
      <c r="AA15" s="24">
        <v>1</v>
      </c>
      <c r="AB15" s="14">
        <v>223</v>
      </c>
      <c r="AC15" s="24"/>
      <c r="AD15" s="24"/>
      <c r="AE15" s="46">
        <f t="shared" si="4"/>
        <v>0</v>
      </c>
      <c r="AF15" s="47">
        <v>2</v>
      </c>
      <c r="AG15" s="24">
        <v>1</v>
      </c>
      <c r="AH15" s="67" t="s">
        <v>28</v>
      </c>
      <c r="AI15" s="24">
        <v>2</v>
      </c>
      <c r="AJ15" s="24"/>
      <c r="AK15" s="46">
        <f t="shared" si="5"/>
        <v>2</v>
      </c>
    </row>
    <row r="16" spans="1:37" ht="15.75" x14ac:dyDescent="0.2">
      <c r="A16" s="15">
        <v>14</v>
      </c>
      <c r="B16" s="47"/>
      <c r="C16" s="24">
        <v>1</v>
      </c>
      <c r="D16" s="68">
        <v>112</v>
      </c>
      <c r="E16" s="24"/>
      <c r="F16" s="24"/>
      <c r="G16" s="46">
        <f t="shared" si="0"/>
        <v>0</v>
      </c>
      <c r="H16" s="47">
        <v>4</v>
      </c>
      <c r="I16" s="24"/>
      <c r="J16" s="67" t="s">
        <v>28</v>
      </c>
      <c r="K16" s="24">
        <v>2</v>
      </c>
      <c r="L16" s="24">
        <v>2</v>
      </c>
      <c r="M16" s="46">
        <f t="shared" si="1"/>
        <v>4</v>
      </c>
      <c r="N16" s="47"/>
      <c r="O16" s="24">
        <v>5</v>
      </c>
      <c r="P16" s="67" t="s">
        <v>28</v>
      </c>
      <c r="Q16" s="24">
        <v>5</v>
      </c>
      <c r="R16" s="24"/>
      <c r="S16" s="46">
        <f t="shared" si="2"/>
        <v>5</v>
      </c>
      <c r="T16" s="47">
        <v>3</v>
      </c>
      <c r="U16" s="24"/>
      <c r="V16" s="67" t="s">
        <v>28</v>
      </c>
      <c r="W16" s="24"/>
      <c r="X16" s="24">
        <v>1</v>
      </c>
      <c r="Y16" s="46">
        <f t="shared" si="3"/>
        <v>1</v>
      </c>
      <c r="Z16" s="47">
        <v>1</v>
      </c>
      <c r="AA16" s="24">
        <v>2</v>
      </c>
      <c r="AB16" s="14">
        <v>185</v>
      </c>
      <c r="AC16" s="24"/>
      <c r="AD16" s="24"/>
      <c r="AE16" s="46">
        <f t="shared" si="4"/>
        <v>0</v>
      </c>
      <c r="AF16" s="47">
        <v>1</v>
      </c>
      <c r="AG16" s="24">
        <v>1</v>
      </c>
      <c r="AH16" s="14">
        <v>254</v>
      </c>
      <c r="AI16" s="24"/>
      <c r="AJ16" s="24"/>
      <c r="AK16" s="46">
        <f t="shared" si="5"/>
        <v>0</v>
      </c>
    </row>
    <row r="17" spans="1:37" ht="15.75" x14ac:dyDescent="0.2">
      <c r="A17" s="15">
        <v>15</v>
      </c>
      <c r="B17" s="47">
        <v>2</v>
      </c>
      <c r="C17" s="24">
        <v>1</v>
      </c>
      <c r="D17" s="67" t="s">
        <v>28</v>
      </c>
      <c r="E17" s="24">
        <v>2</v>
      </c>
      <c r="F17" s="24">
        <v>1</v>
      </c>
      <c r="G17" s="46">
        <f t="shared" si="0"/>
        <v>3</v>
      </c>
      <c r="H17" s="47">
        <v>1</v>
      </c>
      <c r="I17" s="24">
        <v>2</v>
      </c>
      <c r="J17" s="14">
        <v>186</v>
      </c>
      <c r="K17" s="24"/>
      <c r="L17" s="24"/>
      <c r="M17" s="46">
        <f t="shared" si="1"/>
        <v>0</v>
      </c>
      <c r="N17" s="47"/>
      <c r="O17" s="24">
        <v>2</v>
      </c>
      <c r="P17" s="67" t="s">
        <v>28</v>
      </c>
      <c r="Q17" s="24">
        <v>5</v>
      </c>
      <c r="R17" s="24">
        <v>2</v>
      </c>
      <c r="S17" s="46">
        <f t="shared" si="2"/>
        <v>7</v>
      </c>
      <c r="T17" s="47">
        <v>1</v>
      </c>
      <c r="U17" s="24">
        <v>2</v>
      </c>
      <c r="V17" s="14">
        <v>233</v>
      </c>
      <c r="W17" s="24"/>
      <c r="X17" s="24"/>
      <c r="Y17" s="46">
        <f t="shared" si="3"/>
        <v>0</v>
      </c>
      <c r="Z17" s="47">
        <v>3</v>
      </c>
      <c r="AA17" s="24">
        <v>1</v>
      </c>
      <c r="AB17" s="67" t="s">
        <v>28</v>
      </c>
      <c r="AC17" s="24"/>
      <c r="AD17" s="24"/>
      <c r="AE17" s="46">
        <f t="shared" si="4"/>
        <v>0</v>
      </c>
      <c r="AF17" s="47">
        <v>1</v>
      </c>
      <c r="AG17" s="24"/>
      <c r="AH17" s="68">
        <v>180</v>
      </c>
      <c r="AI17" s="24"/>
      <c r="AJ17" s="24"/>
      <c r="AK17" s="46">
        <f t="shared" si="5"/>
        <v>0</v>
      </c>
    </row>
    <row r="18" spans="1:37" ht="15.75" x14ac:dyDescent="0.2">
      <c r="A18" s="15">
        <v>16</v>
      </c>
      <c r="B18" s="47">
        <v>3</v>
      </c>
      <c r="C18" s="24">
        <v>1</v>
      </c>
      <c r="D18" s="67" t="s">
        <v>28</v>
      </c>
      <c r="E18" s="24">
        <v>5</v>
      </c>
      <c r="F18" s="24">
        <v>1</v>
      </c>
      <c r="G18" s="46">
        <f t="shared" si="0"/>
        <v>6</v>
      </c>
      <c r="H18" s="47">
        <v>2</v>
      </c>
      <c r="I18" s="24">
        <v>1</v>
      </c>
      <c r="J18" s="67" t="s">
        <v>28</v>
      </c>
      <c r="K18" s="24"/>
      <c r="L18" s="24">
        <v>1</v>
      </c>
      <c r="M18" s="46">
        <f t="shared" si="1"/>
        <v>1</v>
      </c>
      <c r="N18" s="47">
        <v>2</v>
      </c>
      <c r="O18" s="24">
        <v>2</v>
      </c>
      <c r="P18" s="14">
        <v>254</v>
      </c>
      <c r="Q18" s="24"/>
      <c r="R18" s="24"/>
      <c r="S18" s="46">
        <f t="shared" si="2"/>
        <v>0</v>
      </c>
      <c r="T18" s="47">
        <v>1</v>
      </c>
      <c r="U18" s="24">
        <v>2</v>
      </c>
      <c r="V18" s="67" t="s">
        <v>28</v>
      </c>
      <c r="W18" s="24">
        <v>2</v>
      </c>
      <c r="X18" s="24">
        <v>1</v>
      </c>
      <c r="Y18" s="46">
        <f t="shared" si="3"/>
        <v>3</v>
      </c>
      <c r="Z18" s="47"/>
      <c r="AA18" s="24">
        <v>2</v>
      </c>
      <c r="AB18" s="68">
        <v>161</v>
      </c>
      <c r="AC18" s="24"/>
      <c r="AD18" s="24"/>
      <c r="AE18" s="46">
        <f t="shared" si="4"/>
        <v>0</v>
      </c>
      <c r="AF18" s="47">
        <v>3</v>
      </c>
      <c r="AG18" s="24">
        <v>3</v>
      </c>
      <c r="AH18" s="14">
        <v>290</v>
      </c>
      <c r="AI18" s="24"/>
      <c r="AJ18" s="24"/>
      <c r="AK18" s="46">
        <f t="shared" si="5"/>
        <v>0</v>
      </c>
    </row>
    <row r="19" spans="1:37" ht="15.75" x14ac:dyDescent="0.2">
      <c r="A19" s="15">
        <v>17</v>
      </c>
      <c r="B19" s="47">
        <v>2</v>
      </c>
      <c r="C19" s="24"/>
      <c r="D19" s="67" t="s">
        <v>28</v>
      </c>
      <c r="E19" s="24">
        <v>5</v>
      </c>
      <c r="F19" s="24">
        <v>2</v>
      </c>
      <c r="G19" s="46">
        <f t="shared" si="0"/>
        <v>7</v>
      </c>
      <c r="H19" s="47">
        <v>1</v>
      </c>
      <c r="I19" s="24">
        <v>3</v>
      </c>
      <c r="J19" s="67" t="s">
        <v>28</v>
      </c>
      <c r="K19" s="24"/>
      <c r="L19" s="24">
        <v>1</v>
      </c>
      <c r="M19" s="46">
        <f t="shared" si="1"/>
        <v>1</v>
      </c>
      <c r="N19" s="47"/>
      <c r="O19" s="24">
        <v>5</v>
      </c>
      <c r="P19" s="14">
        <v>254</v>
      </c>
      <c r="Q19" s="24"/>
      <c r="R19" s="24"/>
      <c r="S19" s="46">
        <f t="shared" si="2"/>
        <v>0</v>
      </c>
      <c r="T19" s="47">
        <v>3</v>
      </c>
      <c r="U19" s="24">
        <v>1</v>
      </c>
      <c r="V19" s="67" t="s">
        <v>28</v>
      </c>
      <c r="W19" s="24">
        <v>2</v>
      </c>
      <c r="X19" s="24"/>
      <c r="Y19" s="46">
        <f t="shared" si="3"/>
        <v>2</v>
      </c>
      <c r="Z19" s="47">
        <v>2</v>
      </c>
      <c r="AA19" s="24">
        <v>1</v>
      </c>
      <c r="AB19" s="68">
        <v>203</v>
      </c>
      <c r="AC19" s="24"/>
      <c r="AD19" s="24"/>
      <c r="AE19" s="46">
        <f t="shared" si="4"/>
        <v>0</v>
      </c>
      <c r="AF19" s="47">
        <v>4</v>
      </c>
      <c r="AG19" s="24">
        <v>2</v>
      </c>
      <c r="AH19" s="14">
        <v>291</v>
      </c>
      <c r="AI19" s="24"/>
      <c r="AJ19" s="24"/>
      <c r="AK19" s="46">
        <f t="shared" si="5"/>
        <v>0</v>
      </c>
    </row>
    <row r="20" spans="1:37" ht="15.75" x14ac:dyDescent="0.2">
      <c r="A20" s="15">
        <v>18</v>
      </c>
      <c r="B20" s="47">
        <v>2</v>
      </c>
      <c r="C20" s="24"/>
      <c r="D20" s="67" t="s">
        <v>28</v>
      </c>
      <c r="E20" s="24">
        <v>5</v>
      </c>
      <c r="F20" s="24">
        <v>1</v>
      </c>
      <c r="G20" s="46">
        <f t="shared" si="0"/>
        <v>6</v>
      </c>
      <c r="H20" s="47">
        <v>1</v>
      </c>
      <c r="I20" s="24">
        <v>1</v>
      </c>
      <c r="J20" s="67" t="s">
        <v>28</v>
      </c>
      <c r="K20" s="24"/>
      <c r="L20" s="24"/>
      <c r="M20" s="46">
        <f t="shared" si="1"/>
        <v>0</v>
      </c>
      <c r="N20" s="47">
        <v>1</v>
      </c>
      <c r="O20" s="24">
        <v>4</v>
      </c>
      <c r="P20" s="14">
        <v>222</v>
      </c>
      <c r="Q20" s="24"/>
      <c r="R20" s="24"/>
      <c r="S20" s="46">
        <f t="shared" si="2"/>
        <v>0</v>
      </c>
      <c r="T20" s="47">
        <v>1</v>
      </c>
      <c r="U20" s="24"/>
      <c r="V20" s="67" t="s">
        <v>28</v>
      </c>
      <c r="W20" s="24">
        <v>2</v>
      </c>
      <c r="X20" s="24">
        <v>1</v>
      </c>
      <c r="Y20" s="46">
        <f t="shared" si="3"/>
        <v>3</v>
      </c>
      <c r="Z20" s="47"/>
      <c r="AA20" s="24">
        <v>2</v>
      </c>
      <c r="AB20" s="68">
        <v>202</v>
      </c>
      <c r="AC20" s="24"/>
      <c r="AD20" s="24"/>
      <c r="AE20" s="46">
        <f t="shared" si="4"/>
        <v>0</v>
      </c>
      <c r="AF20" s="47">
        <v>3</v>
      </c>
      <c r="AG20" s="24">
        <v>1</v>
      </c>
      <c r="AH20" s="67" t="s">
        <v>28</v>
      </c>
      <c r="AI20" s="24"/>
      <c r="AJ20" s="24"/>
      <c r="AK20" s="46">
        <f t="shared" si="5"/>
        <v>0</v>
      </c>
    </row>
    <row r="21" spans="1:37" ht="15.75" x14ac:dyDescent="0.2">
      <c r="A21" s="15">
        <v>19</v>
      </c>
      <c r="B21" s="47">
        <v>1</v>
      </c>
      <c r="C21" s="24">
        <v>2</v>
      </c>
      <c r="D21" s="67" t="s">
        <v>28</v>
      </c>
      <c r="E21" s="24">
        <v>2</v>
      </c>
      <c r="F21" s="24">
        <v>1</v>
      </c>
      <c r="G21" s="46">
        <f t="shared" si="0"/>
        <v>3</v>
      </c>
      <c r="H21" s="47">
        <v>2</v>
      </c>
      <c r="I21" s="24">
        <v>1</v>
      </c>
      <c r="J21" s="14">
        <v>244</v>
      </c>
      <c r="K21" s="24"/>
      <c r="L21" s="24"/>
      <c r="M21" s="46">
        <f t="shared" si="1"/>
        <v>0</v>
      </c>
      <c r="N21" s="47">
        <v>1</v>
      </c>
      <c r="O21" s="24">
        <v>4</v>
      </c>
      <c r="P21" s="67" t="s">
        <v>28</v>
      </c>
      <c r="Q21" s="24">
        <v>5</v>
      </c>
      <c r="R21" s="24"/>
      <c r="S21" s="46">
        <f t="shared" si="2"/>
        <v>5</v>
      </c>
      <c r="T21" s="47"/>
      <c r="U21" s="24">
        <v>4</v>
      </c>
      <c r="V21" s="68">
        <v>172</v>
      </c>
      <c r="W21" s="24"/>
      <c r="X21" s="24"/>
      <c r="Y21" s="46">
        <f t="shared" si="3"/>
        <v>0</v>
      </c>
      <c r="Z21" s="47">
        <v>4</v>
      </c>
      <c r="AA21" s="24">
        <v>1</v>
      </c>
      <c r="AB21" s="14">
        <v>255</v>
      </c>
      <c r="AC21" s="24"/>
      <c r="AD21" s="24"/>
      <c r="AE21" s="46">
        <f t="shared" si="4"/>
        <v>0</v>
      </c>
      <c r="AF21" s="47">
        <v>4</v>
      </c>
      <c r="AG21" s="24"/>
      <c r="AH21" s="67" t="s">
        <v>28</v>
      </c>
      <c r="AI21" s="24"/>
      <c r="AJ21" s="24">
        <v>2</v>
      </c>
      <c r="AK21" s="46">
        <f t="shared" si="5"/>
        <v>2</v>
      </c>
    </row>
    <row r="22" spans="1:37" ht="16.5" thickBot="1" x14ac:dyDescent="0.25">
      <c r="A22" s="6">
        <v>20</v>
      </c>
      <c r="B22" s="48">
        <v>3</v>
      </c>
      <c r="C22" s="49">
        <v>2</v>
      </c>
      <c r="D22" s="67" t="s">
        <v>28</v>
      </c>
      <c r="E22" s="49"/>
      <c r="F22" s="49"/>
      <c r="G22" s="46">
        <f t="shared" si="0"/>
        <v>0</v>
      </c>
      <c r="H22" s="48">
        <v>3</v>
      </c>
      <c r="I22" s="49">
        <v>1</v>
      </c>
      <c r="J22" s="67" t="s">
        <v>28</v>
      </c>
      <c r="K22" s="49">
        <v>5</v>
      </c>
      <c r="L22" s="49">
        <v>3</v>
      </c>
      <c r="M22" s="46">
        <f t="shared" si="1"/>
        <v>8</v>
      </c>
      <c r="N22" s="48">
        <v>2</v>
      </c>
      <c r="O22" s="49">
        <v>4</v>
      </c>
      <c r="P22" s="14">
        <v>291</v>
      </c>
      <c r="Q22" s="49"/>
      <c r="R22" s="49"/>
      <c r="S22" s="46">
        <f t="shared" si="2"/>
        <v>0</v>
      </c>
      <c r="T22" s="48">
        <v>2</v>
      </c>
      <c r="U22" s="49">
        <v>2</v>
      </c>
      <c r="V22" s="67" t="s">
        <v>28</v>
      </c>
      <c r="W22" s="49">
        <v>2</v>
      </c>
      <c r="X22" s="49"/>
      <c r="Y22" s="46">
        <f t="shared" si="3"/>
        <v>2</v>
      </c>
      <c r="Z22" s="48">
        <v>1</v>
      </c>
      <c r="AA22" s="49">
        <v>1</v>
      </c>
      <c r="AB22" s="68">
        <v>204</v>
      </c>
      <c r="AC22" s="49"/>
      <c r="AD22" s="49"/>
      <c r="AE22" s="46">
        <f t="shared" si="4"/>
        <v>0</v>
      </c>
      <c r="AF22" s="48">
        <v>1</v>
      </c>
      <c r="AG22" s="49">
        <v>2</v>
      </c>
      <c r="AH22" s="14">
        <v>325</v>
      </c>
      <c r="AI22" s="49"/>
      <c r="AJ22" s="49"/>
      <c r="AK22" s="46">
        <f t="shared" si="5"/>
        <v>0</v>
      </c>
    </row>
    <row r="23" spans="1:37" s="2" customFormat="1" ht="15.75" x14ac:dyDescent="0.25">
      <c r="A23" s="29"/>
      <c r="B23" s="30" t="s">
        <v>1</v>
      </c>
      <c r="C23" s="31" t="s">
        <v>2</v>
      </c>
      <c r="D23" s="31" t="s">
        <v>4</v>
      </c>
      <c r="E23" s="31" t="s">
        <v>14</v>
      </c>
      <c r="F23" s="31" t="s">
        <v>3</v>
      </c>
      <c r="G23" s="32" t="s">
        <v>5</v>
      </c>
      <c r="H23" s="30" t="s">
        <v>1</v>
      </c>
      <c r="I23" s="31" t="s">
        <v>2</v>
      </c>
      <c r="J23" s="31" t="s">
        <v>4</v>
      </c>
      <c r="K23" s="31" t="s">
        <v>14</v>
      </c>
      <c r="L23" s="31" t="s">
        <v>3</v>
      </c>
      <c r="M23" s="32" t="s">
        <v>5</v>
      </c>
      <c r="N23" s="30" t="s">
        <v>1</v>
      </c>
      <c r="O23" s="31" t="s">
        <v>2</v>
      </c>
      <c r="P23" s="31" t="s">
        <v>4</v>
      </c>
      <c r="Q23" s="31" t="s">
        <v>14</v>
      </c>
      <c r="R23" s="31" t="s">
        <v>3</v>
      </c>
      <c r="S23" s="32" t="s">
        <v>5</v>
      </c>
      <c r="T23" s="30" t="s">
        <v>1</v>
      </c>
      <c r="U23" s="31" t="s">
        <v>2</v>
      </c>
      <c r="V23" s="31" t="s">
        <v>4</v>
      </c>
      <c r="W23" s="31" t="s">
        <v>14</v>
      </c>
      <c r="X23" s="31" t="s">
        <v>3</v>
      </c>
      <c r="Y23" s="32" t="s">
        <v>5</v>
      </c>
      <c r="Z23" s="30" t="s">
        <v>1</v>
      </c>
      <c r="AA23" s="31" t="s">
        <v>2</v>
      </c>
      <c r="AB23" s="31" t="s">
        <v>4</v>
      </c>
      <c r="AC23" s="31" t="s">
        <v>14</v>
      </c>
      <c r="AD23" s="31" t="s">
        <v>3</v>
      </c>
      <c r="AE23" s="32" t="s">
        <v>5</v>
      </c>
      <c r="AF23" s="30" t="s">
        <v>1</v>
      </c>
      <c r="AG23" s="31" t="s">
        <v>2</v>
      </c>
      <c r="AH23" s="31" t="s">
        <v>4</v>
      </c>
      <c r="AI23" s="31" t="s">
        <v>14</v>
      </c>
      <c r="AJ23" s="31" t="s">
        <v>3</v>
      </c>
      <c r="AK23" s="32" t="s">
        <v>5</v>
      </c>
    </row>
    <row r="24" spans="1:37" s="22" customFormat="1" ht="18.75" thickBot="1" x14ac:dyDescent="0.3">
      <c r="A24" s="26" t="s">
        <v>13</v>
      </c>
      <c r="B24" s="27">
        <f>SUM(B3:B22)</f>
        <v>35</v>
      </c>
      <c r="C24" s="27">
        <f>SUM(C3:C22)</f>
        <v>27</v>
      </c>
      <c r="D24" s="61">
        <f>4/20</f>
        <v>0.2</v>
      </c>
      <c r="E24" s="27">
        <f>SUM(E3:E22)</f>
        <v>46</v>
      </c>
      <c r="F24" s="27">
        <f>SUM(F3:F22)</f>
        <v>20</v>
      </c>
      <c r="G24" s="28">
        <f>SUM(G3:G22)</f>
        <v>66</v>
      </c>
      <c r="H24" s="27">
        <f>SUM(H3:H22)</f>
        <v>26</v>
      </c>
      <c r="I24" s="27">
        <f>SUM(I3:I22)</f>
        <v>32</v>
      </c>
      <c r="J24" s="66">
        <f>13/20</f>
        <v>0.65</v>
      </c>
      <c r="K24" s="27">
        <f>SUM(K3:K22)</f>
        <v>12</v>
      </c>
      <c r="L24" s="27">
        <f>SUM(L3:L22)</f>
        <v>9</v>
      </c>
      <c r="M24" s="28">
        <f>SUM(M3:M22)</f>
        <v>21</v>
      </c>
      <c r="N24" s="27">
        <f>SUM(N3:N22)</f>
        <v>31</v>
      </c>
      <c r="O24" s="27">
        <f>SUM(O3:O22)</f>
        <v>50</v>
      </c>
      <c r="P24" s="66">
        <f>1/2</f>
        <v>0.5</v>
      </c>
      <c r="Q24" s="27">
        <f>SUM(Q3:Q22)</f>
        <v>47</v>
      </c>
      <c r="R24" s="27">
        <f>SUM(R3:R22)</f>
        <v>9</v>
      </c>
      <c r="S24" s="28">
        <f>SUM(S3:S22)</f>
        <v>56</v>
      </c>
      <c r="T24" s="27">
        <f>SUM(T3:T22)</f>
        <v>25</v>
      </c>
      <c r="U24" s="27">
        <f>SUM(U3:U22)</f>
        <v>42</v>
      </c>
      <c r="V24" s="61">
        <f>5/20</f>
        <v>0.25</v>
      </c>
      <c r="W24" s="27">
        <f>SUM(W3:W22)</f>
        <v>29</v>
      </c>
      <c r="X24" s="27">
        <f>SUM(X3:X22)</f>
        <v>9</v>
      </c>
      <c r="Y24" s="28">
        <f>SUM(Y3:Y22)</f>
        <v>38</v>
      </c>
      <c r="Z24" s="27">
        <f>SUM(Z3:Z22)</f>
        <v>32</v>
      </c>
      <c r="AA24" s="27">
        <f>SUM(AA3:AA22)</f>
        <v>25</v>
      </c>
      <c r="AB24" s="69">
        <f>16/20</f>
        <v>0.8</v>
      </c>
      <c r="AC24" s="27">
        <f>SUM(AC3:AC22)</f>
        <v>0</v>
      </c>
      <c r="AD24" s="27">
        <f>SUM(AD3:AD22)</f>
        <v>3</v>
      </c>
      <c r="AE24" s="28">
        <f>SUM(AE3:AE22)</f>
        <v>3</v>
      </c>
      <c r="AF24" s="27">
        <f>SUM(AF3:AF22)</f>
        <v>45</v>
      </c>
      <c r="AG24" s="27">
        <f>SUM(AG3:AG22)</f>
        <v>18</v>
      </c>
      <c r="AH24" s="66">
        <f>7/20</f>
        <v>0.35</v>
      </c>
      <c r="AI24" s="27">
        <f>SUM(AI3:AI22)</f>
        <v>6</v>
      </c>
      <c r="AJ24" s="27">
        <f>SUM(AJ3:AJ22)</f>
        <v>5</v>
      </c>
      <c r="AK24" s="28">
        <f>SUM(AK3:AK22)</f>
        <v>11</v>
      </c>
    </row>
    <row r="28" spans="1:37" x14ac:dyDescent="0.2">
      <c r="D28" s="65"/>
      <c r="J28" s="65"/>
      <c r="P28" s="65"/>
      <c r="V28" s="65"/>
      <c r="AB28" s="65"/>
      <c r="AH28" s="65"/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J24 P24 V24 AB24 A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7"/>
  <sheetViews>
    <sheetView workbookViewId="0"/>
  </sheetViews>
  <sheetFormatPr defaultRowHeight="15" x14ac:dyDescent="0.2"/>
  <cols>
    <col min="1" max="1" width="16.42578125" style="38" customWidth="1"/>
    <col min="2" max="8" width="16.42578125" style="21" customWidth="1"/>
    <col min="9" max="16384" width="9.140625" style="7"/>
  </cols>
  <sheetData>
    <row r="1" spans="1:8" s="12" customFormat="1" ht="16.5" thickBot="1" x14ac:dyDescent="0.3">
      <c r="A1" s="6" t="s">
        <v>15</v>
      </c>
      <c r="B1" s="39" t="s">
        <v>6</v>
      </c>
      <c r="C1" s="33" t="s">
        <v>7</v>
      </c>
      <c r="D1" s="33" t="s">
        <v>8</v>
      </c>
      <c r="E1" s="33" t="s">
        <v>16</v>
      </c>
      <c r="F1" s="50" t="s">
        <v>19</v>
      </c>
      <c r="G1" s="16" t="s">
        <v>17</v>
      </c>
      <c r="H1" s="42" t="s">
        <v>18</v>
      </c>
    </row>
    <row r="2" spans="1:8" ht="15.75" x14ac:dyDescent="0.2">
      <c r="A2" s="40" t="s">
        <v>23</v>
      </c>
      <c r="B2" s="43">
        <f>6/20</f>
        <v>0.3</v>
      </c>
      <c r="C2" s="71">
        <f>8/20</f>
        <v>0.4</v>
      </c>
      <c r="D2" s="44">
        <f>2/20</f>
        <v>0.1</v>
      </c>
      <c r="E2" s="44">
        <f>8/10</f>
        <v>0.8</v>
      </c>
      <c r="F2" s="51">
        <v>46</v>
      </c>
      <c r="G2" s="58">
        <v>20</v>
      </c>
      <c r="H2" s="62">
        <v>66</v>
      </c>
    </row>
    <row r="3" spans="1:8" ht="15.75" x14ac:dyDescent="0.2">
      <c r="A3" s="41" t="s">
        <v>21</v>
      </c>
      <c r="B3" s="70">
        <f>9/20</f>
        <v>0.45</v>
      </c>
      <c r="C3" s="44">
        <f>1/20</f>
        <v>0.05</v>
      </c>
      <c r="D3" s="44">
        <f>3/20</f>
        <v>0.15</v>
      </c>
      <c r="E3" s="44">
        <f>1/2</f>
        <v>0.5</v>
      </c>
      <c r="F3" s="51">
        <v>47</v>
      </c>
      <c r="G3" s="59">
        <v>9</v>
      </c>
      <c r="H3" s="63">
        <v>56</v>
      </c>
    </row>
    <row r="4" spans="1:8" ht="15.75" x14ac:dyDescent="0.2">
      <c r="A4" s="41" t="s">
        <v>25</v>
      </c>
      <c r="B4" s="43">
        <f>3/20</f>
        <v>0.15</v>
      </c>
      <c r="C4" s="44">
        <f>7/20</f>
        <v>0.35</v>
      </c>
      <c r="D4" s="44">
        <f>3/20</f>
        <v>0.15</v>
      </c>
      <c r="E4" s="44">
        <f>3/4</f>
        <v>0.75</v>
      </c>
      <c r="F4" s="51">
        <v>29</v>
      </c>
      <c r="G4" s="59">
        <v>9</v>
      </c>
      <c r="H4" s="63">
        <v>38</v>
      </c>
    </row>
    <row r="5" spans="1:8" ht="15.75" x14ac:dyDescent="0.2">
      <c r="A5" s="41" t="s">
        <v>22</v>
      </c>
      <c r="B5" s="43">
        <f>2/20</f>
        <v>0.1</v>
      </c>
      <c r="C5" s="44">
        <f>1/20</f>
        <v>0.05</v>
      </c>
      <c r="D5" s="44">
        <f>4/20</f>
        <v>0.2</v>
      </c>
      <c r="E5" s="44">
        <f>7/20</f>
        <v>0.35</v>
      </c>
      <c r="F5" s="51">
        <v>12</v>
      </c>
      <c r="G5" s="59">
        <v>9</v>
      </c>
      <c r="H5" s="63">
        <v>21</v>
      </c>
    </row>
    <row r="6" spans="1:8" ht="15.75" x14ac:dyDescent="0.2">
      <c r="A6" s="41" t="s">
        <v>24</v>
      </c>
      <c r="B6" s="43">
        <v>0</v>
      </c>
      <c r="C6" s="44">
        <f>3/20</f>
        <v>0.15</v>
      </c>
      <c r="D6" s="44">
        <f>1/20</f>
        <v>0.05</v>
      </c>
      <c r="E6" s="44">
        <f>13/20</f>
        <v>0.65</v>
      </c>
      <c r="F6" s="51">
        <v>6</v>
      </c>
      <c r="G6" s="59">
        <v>5</v>
      </c>
      <c r="H6" s="63">
        <v>11</v>
      </c>
    </row>
    <row r="7" spans="1:8" ht="16.5" thickBot="1" x14ac:dyDescent="0.25">
      <c r="A7" s="54" t="s">
        <v>26</v>
      </c>
      <c r="B7" s="55">
        <v>0</v>
      </c>
      <c r="C7" s="56">
        <v>0</v>
      </c>
      <c r="D7" s="72">
        <f>7/20</f>
        <v>0.35</v>
      </c>
      <c r="E7" s="56">
        <f>2/10</f>
        <v>0.2</v>
      </c>
      <c r="F7" s="57">
        <v>0</v>
      </c>
      <c r="G7" s="60">
        <v>3</v>
      </c>
      <c r="H7" s="64">
        <v>3</v>
      </c>
    </row>
  </sheetData>
  <pageMargins left="0.7" right="0.7" top="0.75" bottom="0.75" header="0.3" footer="0.3"/>
  <ignoredErrors>
    <ignoredError sqref="C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PC</cp:lastModifiedBy>
  <dcterms:created xsi:type="dcterms:W3CDTF">2020-08-10T20:20:57Z</dcterms:created>
  <dcterms:modified xsi:type="dcterms:W3CDTF">2022-10-15T16:59:50Z</dcterms:modified>
</cp:coreProperties>
</file>