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ora\Documents\Pictures\Civ4 AI Survivor\Season Six\"/>
    </mc:Choice>
  </mc:AlternateContent>
  <xr:revisionPtr revIDLastSave="0" documentId="13_ncr:1_{F1036CA4-8E2A-405C-9CEB-1699075A7B5A}" xr6:coauthVersionLast="47" xr6:coauthVersionMax="47" xr10:uidLastSave="{00000000-0000-0000-0000-000000000000}"/>
  <bookViews>
    <workbookView xWindow="-120" yWindow="-120" windowWidth="29040" windowHeight="15840" xr2:uid="{69D1B658-B03E-4B9B-8F09-4A50D844FBEB}"/>
  </bookViews>
  <sheets>
    <sheet name="Summary" sheetId="2" r:id="rId1"/>
    <sheet name="Data" sheetId="1" r:id="rId2"/>
    <sheet name="Conclusion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3" l="1"/>
  <c r="E6" i="3"/>
  <c r="E5" i="3"/>
  <c r="E4" i="3"/>
  <c r="E3" i="3"/>
  <c r="E2" i="3"/>
  <c r="D7" i="3" l="1"/>
  <c r="D6" i="3"/>
  <c r="D5" i="3"/>
  <c r="D4" i="3"/>
  <c r="C7" i="3"/>
  <c r="C6" i="3"/>
  <c r="C5" i="3"/>
  <c r="C4" i="3"/>
  <c r="C3" i="3"/>
  <c r="C2" i="3"/>
  <c r="B4" i="3"/>
  <c r="B3" i="3"/>
  <c r="B2" i="3"/>
  <c r="AH24" i="1"/>
  <c r="AB24" i="1"/>
  <c r="V24" i="1"/>
  <c r="P24" i="1"/>
  <c r="J24" i="1"/>
  <c r="D24" i="1"/>
  <c r="AK22" i="1"/>
  <c r="AE22" i="1"/>
  <c r="Y22" i="1"/>
  <c r="S22" i="1"/>
  <c r="M22" i="1"/>
  <c r="G22" i="1"/>
  <c r="AK21" i="1"/>
  <c r="AE21" i="1"/>
  <c r="Y21" i="1"/>
  <c r="S21" i="1"/>
  <c r="M21" i="1"/>
  <c r="G21" i="1"/>
  <c r="AK20" i="1"/>
  <c r="AE20" i="1"/>
  <c r="Y20" i="1"/>
  <c r="S20" i="1"/>
  <c r="M20" i="1"/>
  <c r="G20" i="1"/>
  <c r="AK19" i="1"/>
  <c r="AE19" i="1"/>
  <c r="Y19" i="1"/>
  <c r="S19" i="1"/>
  <c r="M19" i="1"/>
  <c r="G19" i="1"/>
  <c r="AK18" i="1"/>
  <c r="AE18" i="1"/>
  <c r="Y18" i="1"/>
  <c r="S18" i="1"/>
  <c r="M18" i="1"/>
  <c r="G18" i="1"/>
  <c r="AK17" i="1"/>
  <c r="AE17" i="1"/>
  <c r="Y17" i="1"/>
  <c r="S17" i="1"/>
  <c r="M17" i="1"/>
  <c r="G17" i="1"/>
  <c r="AK16" i="1"/>
  <c r="AE16" i="1"/>
  <c r="Y16" i="1"/>
  <c r="S16" i="1"/>
  <c r="M16" i="1"/>
  <c r="G16" i="1"/>
  <c r="AK15" i="1"/>
  <c r="AE15" i="1"/>
  <c r="Y15" i="1"/>
  <c r="S15" i="1"/>
  <c r="M15" i="1"/>
  <c r="G15" i="1"/>
  <c r="AK14" i="1"/>
  <c r="AE14" i="1"/>
  <c r="Y14" i="1"/>
  <c r="S14" i="1"/>
  <c r="M14" i="1"/>
  <c r="G14" i="1"/>
  <c r="AK13" i="1"/>
  <c r="AE13" i="1"/>
  <c r="Y13" i="1"/>
  <c r="S13" i="1"/>
  <c r="M13" i="1"/>
  <c r="G13" i="1"/>
  <c r="AK12" i="1"/>
  <c r="AE12" i="1"/>
  <c r="Y12" i="1"/>
  <c r="S12" i="1"/>
  <c r="M12" i="1"/>
  <c r="G12" i="1"/>
  <c r="AK11" i="1"/>
  <c r="AE11" i="1"/>
  <c r="Y11" i="1"/>
  <c r="S11" i="1"/>
  <c r="M11" i="1"/>
  <c r="G11" i="1"/>
  <c r="AK10" i="1"/>
  <c r="AE10" i="1"/>
  <c r="Y10" i="1"/>
  <c r="S10" i="1"/>
  <c r="M10" i="1"/>
  <c r="G10" i="1"/>
  <c r="AK9" i="1"/>
  <c r="AE9" i="1"/>
  <c r="Y9" i="1"/>
  <c r="S9" i="1"/>
  <c r="M9" i="1"/>
  <c r="G9" i="1"/>
  <c r="AK8" i="1"/>
  <c r="AE8" i="1"/>
  <c r="Y8" i="1"/>
  <c r="S8" i="1"/>
  <c r="M8" i="1"/>
  <c r="G8" i="1"/>
  <c r="AK7" i="1"/>
  <c r="AE7" i="1"/>
  <c r="Y7" i="1"/>
  <c r="S7" i="1"/>
  <c r="M7" i="1"/>
  <c r="G7" i="1"/>
  <c r="AK6" i="1"/>
  <c r="AE6" i="1"/>
  <c r="Y6" i="1"/>
  <c r="S6" i="1"/>
  <c r="M6" i="1"/>
  <c r="G6" i="1"/>
  <c r="AK5" i="1"/>
  <c r="AE5" i="1"/>
  <c r="Y5" i="1"/>
  <c r="S5" i="1"/>
  <c r="M5" i="1"/>
  <c r="G5" i="1"/>
  <c r="AK4" i="1"/>
  <c r="AE4" i="1"/>
  <c r="Y4" i="1"/>
  <c r="S4" i="1"/>
  <c r="M4" i="1"/>
  <c r="G4" i="1"/>
  <c r="AK3" i="1"/>
  <c r="AE3" i="1"/>
  <c r="Y3" i="1"/>
  <c r="S3" i="1"/>
  <c r="M3" i="1"/>
  <c r="G3" i="1"/>
  <c r="AI24" i="1" l="1"/>
  <c r="AJ24" i="1"/>
  <c r="AC24" i="1"/>
  <c r="AD24" i="1"/>
  <c r="W24" i="1"/>
  <c r="X24" i="1"/>
  <c r="Q24" i="1"/>
  <c r="R24" i="1"/>
  <c r="E24" i="1"/>
  <c r="K24" i="1"/>
  <c r="L24" i="1"/>
  <c r="F24" i="1"/>
  <c r="AK24" i="1" l="1"/>
  <c r="AG24" i="1"/>
  <c r="AF24" i="1"/>
  <c r="AE24" i="1"/>
  <c r="AA24" i="1"/>
  <c r="Z24" i="1"/>
  <c r="Y24" i="1"/>
  <c r="U24" i="1"/>
  <c r="T24" i="1"/>
  <c r="S24" i="1"/>
  <c r="O24" i="1"/>
  <c r="N24" i="1"/>
  <c r="M24" i="1"/>
  <c r="I24" i="1"/>
  <c r="H24" i="1"/>
  <c r="G24" i="1"/>
  <c r="C24" i="1"/>
  <c r="B24" i="1"/>
</calcChain>
</file>

<file path=xl/sharedStrings.xml><?xml version="1.0" encoding="utf-8"?>
<sst xmlns="http://schemas.openxmlformats.org/spreadsheetml/2006/main" count="256" uniqueCount="33">
  <si>
    <t>Test</t>
  </si>
  <si>
    <t>A</t>
  </si>
  <si>
    <t>D</t>
  </si>
  <si>
    <t>K</t>
  </si>
  <si>
    <t>Elim.</t>
  </si>
  <si>
    <t>Score</t>
  </si>
  <si>
    <t>Winner</t>
  </si>
  <si>
    <t>Runner Up</t>
  </si>
  <si>
    <t>First to Die</t>
  </si>
  <si>
    <t>Victory Type</t>
  </si>
  <si>
    <t>Turn</t>
  </si>
  <si>
    <t>Wars</t>
  </si>
  <si>
    <t>No</t>
  </si>
  <si>
    <t>Actual</t>
  </si>
  <si>
    <t>Totals</t>
  </si>
  <si>
    <t>F</t>
  </si>
  <si>
    <t>Leader</t>
  </si>
  <si>
    <t>Survival</t>
  </si>
  <si>
    <t>Kills</t>
  </si>
  <si>
    <t>AI Score</t>
  </si>
  <si>
    <t>Finishes</t>
  </si>
  <si>
    <t>Augustus</t>
  </si>
  <si>
    <t>Shaka</t>
  </si>
  <si>
    <t>Asoka</t>
  </si>
  <si>
    <t>Domination</t>
  </si>
  <si>
    <t>Ramesses</t>
  </si>
  <si>
    <t>Qin Shi Huang</t>
  </si>
  <si>
    <t>Gilgamesh</t>
  </si>
  <si>
    <t>None</t>
  </si>
  <si>
    <t>Cultural</t>
  </si>
  <si>
    <t>Spaceship</t>
  </si>
  <si>
    <t>Diplomatic</t>
  </si>
  <si>
    <t>* First to Die only sums to 95% due to a game with zero eliminations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</si>
</sst>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FF0000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rgb="FF00B050"/>
      <name val="Arial"/>
      <family val="2"/>
    </font>
    <font>
      <sz val="12"/>
      <color rgb="FFFF000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4"/>
      <color rgb="FF00B050"/>
      <name val="Arial"/>
      <family val="2"/>
    </font>
    <font>
      <b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9933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99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6" fillId="0" borderId="0" xfId="0" applyFont="1"/>
    <xf numFmtId="0" fontId="4" fillId="0" borderId="12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/>
    <xf numFmtId="0" fontId="4" fillId="0" borderId="9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Fill="1"/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3" borderId="15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9" fontId="10" fillId="0" borderId="11" xfId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9" fontId="6" fillId="0" borderId="7" xfId="1" applyFont="1" applyFill="1" applyBorder="1" applyAlignment="1">
      <alignment horizontal="center" vertical="center"/>
    </xf>
    <xf numFmtId="9" fontId="6" fillId="0" borderId="4" xfId="1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0" borderId="23" xfId="1" applyNumberFormat="1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9" fontId="6" fillId="0" borderId="10" xfId="1" applyFont="1" applyFill="1" applyBorder="1" applyAlignment="1">
      <alignment horizontal="center" vertical="center"/>
    </xf>
    <xf numFmtId="9" fontId="6" fillId="0" borderId="11" xfId="1" applyFont="1" applyFill="1" applyBorder="1" applyAlignment="1">
      <alignment horizontal="center" vertical="center"/>
    </xf>
    <xf numFmtId="0" fontId="6" fillId="0" borderId="24" xfId="1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9" fontId="14" fillId="0" borderId="11" xfId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9" fontId="10" fillId="0" borderId="10" xfId="1" applyFont="1" applyFill="1" applyBorder="1" applyAlignment="1">
      <alignment horizontal="center" vertical="center"/>
    </xf>
    <xf numFmtId="9" fontId="6" fillId="3" borderId="7" xfId="1" applyFont="1" applyFill="1" applyBorder="1" applyAlignment="1">
      <alignment horizontal="center" vertical="center"/>
    </xf>
    <xf numFmtId="9" fontId="6" fillId="3" borderId="4" xfId="1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16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9" borderId="16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B050"/>
      <color rgb="FFC9C400"/>
      <color rgb="FF269A26"/>
      <color rgb="FFCCCC00"/>
      <color rgb="FFCC66FF"/>
      <color rgb="FF9966FF"/>
      <color rgb="FFCC99FF"/>
      <color rgb="FF99CCFF"/>
      <color rgb="FF66FFFF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AA87A-DC19-4697-BA1B-DC29664035CC}">
  <dimension ref="A1:G22"/>
  <sheetViews>
    <sheetView tabSelected="1" workbookViewId="0"/>
  </sheetViews>
  <sheetFormatPr defaultRowHeight="15.75" x14ac:dyDescent="0.2"/>
  <cols>
    <col min="1" max="1" width="9.140625" style="22"/>
    <col min="2" max="5" width="16.42578125" style="23" customWidth="1"/>
    <col min="6" max="7" width="9.140625" style="23"/>
    <col min="8" max="16384" width="9.140625" style="7"/>
  </cols>
  <sheetData>
    <row r="1" spans="1:7" s="12" customFormat="1" ht="16.5" thickBot="1" x14ac:dyDescent="0.3">
      <c r="A1" s="19" t="s">
        <v>0</v>
      </c>
      <c r="B1" s="20" t="s">
        <v>6</v>
      </c>
      <c r="C1" s="21" t="s">
        <v>7</v>
      </c>
      <c r="D1" s="21" t="s">
        <v>8</v>
      </c>
      <c r="E1" s="21" t="s">
        <v>9</v>
      </c>
      <c r="F1" s="21" t="s">
        <v>10</v>
      </c>
      <c r="G1" s="27" t="s">
        <v>11</v>
      </c>
    </row>
    <row r="2" spans="1:7" x14ac:dyDescent="0.2">
      <c r="A2" s="13">
        <v>1</v>
      </c>
      <c r="B2" s="50" t="s">
        <v>21</v>
      </c>
      <c r="C2" s="25" t="s">
        <v>23</v>
      </c>
      <c r="D2" s="25" t="s">
        <v>22</v>
      </c>
      <c r="E2" s="25" t="s">
        <v>24</v>
      </c>
      <c r="F2" s="25">
        <v>322</v>
      </c>
      <c r="G2" s="57">
        <v>8</v>
      </c>
    </row>
    <row r="3" spans="1:7" x14ac:dyDescent="0.2">
      <c r="A3" s="17">
        <v>2</v>
      </c>
      <c r="B3" s="50" t="s">
        <v>27</v>
      </c>
      <c r="C3" s="25" t="s">
        <v>21</v>
      </c>
      <c r="D3" s="25" t="s">
        <v>25</v>
      </c>
      <c r="E3" s="25" t="s">
        <v>24</v>
      </c>
      <c r="F3" s="26">
        <v>292</v>
      </c>
      <c r="G3" s="58">
        <v>11</v>
      </c>
    </row>
    <row r="4" spans="1:7" x14ac:dyDescent="0.2">
      <c r="A4" s="17">
        <v>3</v>
      </c>
      <c r="B4" s="50" t="s">
        <v>25</v>
      </c>
      <c r="C4" s="26" t="s">
        <v>22</v>
      </c>
      <c r="D4" s="25" t="s">
        <v>23</v>
      </c>
      <c r="E4" s="25" t="s">
        <v>24</v>
      </c>
      <c r="F4" s="26">
        <v>302</v>
      </c>
      <c r="G4" s="58">
        <v>11</v>
      </c>
    </row>
    <row r="5" spans="1:7" x14ac:dyDescent="0.2">
      <c r="A5" s="17">
        <v>4</v>
      </c>
      <c r="B5" s="50" t="s">
        <v>25</v>
      </c>
      <c r="C5" s="25" t="s">
        <v>21</v>
      </c>
      <c r="D5" s="16" t="s">
        <v>28</v>
      </c>
      <c r="E5" s="25" t="s">
        <v>29</v>
      </c>
      <c r="F5" s="26">
        <v>290</v>
      </c>
      <c r="G5" s="58">
        <v>11</v>
      </c>
    </row>
    <row r="6" spans="1:7" x14ac:dyDescent="0.2">
      <c r="A6" s="17">
        <v>5</v>
      </c>
      <c r="B6" s="50" t="s">
        <v>27</v>
      </c>
      <c r="C6" s="26" t="s">
        <v>26</v>
      </c>
      <c r="D6" s="25" t="s">
        <v>23</v>
      </c>
      <c r="E6" s="25" t="s">
        <v>24</v>
      </c>
      <c r="F6" s="26">
        <v>314</v>
      </c>
      <c r="G6" s="58">
        <v>11</v>
      </c>
    </row>
    <row r="7" spans="1:7" x14ac:dyDescent="0.2">
      <c r="A7" s="17">
        <v>6</v>
      </c>
      <c r="B7" s="25" t="s">
        <v>21</v>
      </c>
      <c r="C7" s="50" t="s">
        <v>25</v>
      </c>
      <c r="D7" s="25" t="s">
        <v>22</v>
      </c>
      <c r="E7" s="25" t="s">
        <v>30</v>
      </c>
      <c r="F7" s="26">
        <v>366</v>
      </c>
      <c r="G7" s="58">
        <v>10</v>
      </c>
    </row>
    <row r="8" spans="1:7" x14ac:dyDescent="0.2">
      <c r="A8" s="17">
        <v>7</v>
      </c>
      <c r="B8" s="25" t="s">
        <v>21</v>
      </c>
      <c r="C8" s="50" t="s">
        <v>27</v>
      </c>
      <c r="D8" s="25" t="s">
        <v>22</v>
      </c>
      <c r="E8" s="25" t="s">
        <v>31</v>
      </c>
      <c r="F8" s="26">
        <v>276</v>
      </c>
      <c r="G8" s="58">
        <v>8</v>
      </c>
    </row>
    <row r="9" spans="1:7" x14ac:dyDescent="0.2">
      <c r="A9" s="17">
        <v>8</v>
      </c>
      <c r="B9" s="50" t="s">
        <v>27</v>
      </c>
      <c r="C9" s="25" t="s">
        <v>25</v>
      </c>
      <c r="D9" s="25" t="s">
        <v>23</v>
      </c>
      <c r="E9" s="25" t="s">
        <v>29</v>
      </c>
      <c r="F9" s="26">
        <v>335</v>
      </c>
      <c r="G9" s="58">
        <v>8</v>
      </c>
    </row>
    <row r="10" spans="1:7" x14ac:dyDescent="0.2">
      <c r="A10" s="17">
        <v>9</v>
      </c>
      <c r="B10" s="50" t="s">
        <v>27</v>
      </c>
      <c r="C10" s="25" t="s">
        <v>21</v>
      </c>
      <c r="D10" s="25" t="s">
        <v>25</v>
      </c>
      <c r="E10" s="25" t="s">
        <v>24</v>
      </c>
      <c r="F10" s="26">
        <v>203</v>
      </c>
      <c r="G10" s="58">
        <v>8</v>
      </c>
    </row>
    <row r="11" spans="1:7" x14ac:dyDescent="0.2">
      <c r="A11" s="17">
        <v>10</v>
      </c>
      <c r="B11" s="25" t="s">
        <v>25</v>
      </c>
      <c r="C11" s="25" t="s">
        <v>23</v>
      </c>
      <c r="D11" s="25" t="s">
        <v>22</v>
      </c>
      <c r="E11" s="25" t="s">
        <v>29</v>
      </c>
      <c r="F11" s="26">
        <v>296</v>
      </c>
      <c r="G11" s="58">
        <v>7</v>
      </c>
    </row>
    <row r="12" spans="1:7" x14ac:dyDescent="0.2">
      <c r="A12" s="17">
        <v>11</v>
      </c>
      <c r="B12" s="25" t="s">
        <v>25</v>
      </c>
      <c r="C12" s="25" t="s">
        <v>21</v>
      </c>
      <c r="D12" s="50" t="s">
        <v>23</v>
      </c>
      <c r="E12" s="25" t="s">
        <v>24</v>
      </c>
      <c r="F12" s="26">
        <v>326</v>
      </c>
      <c r="G12" s="58">
        <v>9</v>
      </c>
    </row>
    <row r="13" spans="1:7" x14ac:dyDescent="0.2">
      <c r="A13" s="17">
        <v>12</v>
      </c>
      <c r="B13" s="25" t="s">
        <v>21</v>
      </c>
      <c r="C13" s="25" t="s">
        <v>23</v>
      </c>
      <c r="D13" s="26" t="s">
        <v>26</v>
      </c>
      <c r="E13" s="25" t="s">
        <v>24</v>
      </c>
      <c r="F13" s="26">
        <v>283</v>
      </c>
      <c r="G13" s="58">
        <v>12</v>
      </c>
    </row>
    <row r="14" spans="1:7" x14ac:dyDescent="0.2">
      <c r="A14" s="17">
        <v>13</v>
      </c>
      <c r="B14" s="50" t="s">
        <v>27</v>
      </c>
      <c r="C14" s="25" t="s">
        <v>21</v>
      </c>
      <c r="D14" s="25" t="s">
        <v>22</v>
      </c>
      <c r="E14" s="25" t="s">
        <v>29</v>
      </c>
      <c r="F14" s="26">
        <v>338</v>
      </c>
      <c r="G14" s="58">
        <v>9</v>
      </c>
    </row>
    <row r="15" spans="1:7" x14ac:dyDescent="0.2">
      <c r="A15" s="17">
        <v>14</v>
      </c>
      <c r="B15" s="25" t="s">
        <v>25</v>
      </c>
      <c r="C15" s="25" t="s">
        <v>21</v>
      </c>
      <c r="D15" s="25" t="s">
        <v>22</v>
      </c>
      <c r="E15" s="25" t="s">
        <v>29</v>
      </c>
      <c r="F15" s="26">
        <v>290</v>
      </c>
      <c r="G15" s="58">
        <v>6</v>
      </c>
    </row>
    <row r="16" spans="1:7" x14ac:dyDescent="0.2">
      <c r="A16" s="17">
        <v>15</v>
      </c>
      <c r="B16" s="50" t="s">
        <v>27</v>
      </c>
      <c r="C16" s="25" t="s">
        <v>21</v>
      </c>
      <c r="D16" s="25" t="s">
        <v>23</v>
      </c>
      <c r="E16" s="25" t="s">
        <v>31</v>
      </c>
      <c r="F16" s="26">
        <v>291</v>
      </c>
      <c r="G16" s="58">
        <v>8</v>
      </c>
    </row>
    <row r="17" spans="1:7" x14ac:dyDescent="0.2">
      <c r="A17" s="17">
        <v>16</v>
      </c>
      <c r="B17" s="50" t="s">
        <v>27</v>
      </c>
      <c r="C17" s="25" t="s">
        <v>23</v>
      </c>
      <c r="D17" s="25" t="s">
        <v>25</v>
      </c>
      <c r="E17" s="25" t="s">
        <v>24</v>
      </c>
      <c r="F17" s="26">
        <v>253</v>
      </c>
      <c r="G17" s="58">
        <v>5</v>
      </c>
    </row>
    <row r="18" spans="1:7" x14ac:dyDescent="0.2">
      <c r="A18" s="68">
        <v>17</v>
      </c>
      <c r="B18" s="25" t="s">
        <v>25</v>
      </c>
      <c r="C18" s="69" t="s">
        <v>22</v>
      </c>
      <c r="D18" s="25" t="s">
        <v>23</v>
      </c>
      <c r="E18" s="25" t="s">
        <v>24</v>
      </c>
      <c r="F18" s="70">
        <v>265</v>
      </c>
      <c r="G18" s="71">
        <v>8</v>
      </c>
    </row>
    <row r="19" spans="1:7" x14ac:dyDescent="0.2">
      <c r="A19" s="17">
        <v>18</v>
      </c>
      <c r="B19" s="50" t="s">
        <v>27</v>
      </c>
      <c r="C19" s="26" t="s">
        <v>26</v>
      </c>
      <c r="D19" s="25" t="s">
        <v>25</v>
      </c>
      <c r="E19" s="25" t="s">
        <v>24</v>
      </c>
      <c r="F19" s="26">
        <v>310</v>
      </c>
      <c r="G19" s="58">
        <v>12</v>
      </c>
    </row>
    <row r="20" spans="1:7" x14ac:dyDescent="0.2">
      <c r="A20" s="17">
        <v>19</v>
      </c>
      <c r="B20" s="25" t="s">
        <v>25</v>
      </c>
      <c r="C20" s="25" t="s">
        <v>21</v>
      </c>
      <c r="D20" s="25" t="s">
        <v>22</v>
      </c>
      <c r="E20" s="25" t="s">
        <v>29</v>
      </c>
      <c r="F20" s="26">
        <v>285</v>
      </c>
      <c r="G20" s="58">
        <v>8</v>
      </c>
    </row>
    <row r="21" spans="1:7" ht="16.5" thickBot="1" x14ac:dyDescent="0.25">
      <c r="A21" s="17">
        <v>20</v>
      </c>
      <c r="B21" s="25" t="s">
        <v>25</v>
      </c>
      <c r="C21" s="25" t="s">
        <v>21</v>
      </c>
      <c r="D21" s="26" t="s">
        <v>23</v>
      </c>
      <c r="E21" s="25" t="s">
        <v>30</v>
      </c>
      <c r="F21" s="26">
        <v>306</v>
      </c>
      <c r="G21" s="58">
        <v>7</v>
      </c>
    </row>
    <row r="22" spans="1:7" ht="16.5" thickBot="1" x14ac:dyDescent="0.25">
      <c r="A22" s="36" t="s">
        <v>13</v>
      </c>
      <c r="B22" s="37" t="s">
        <v>21</v>
      </c>
      <c r="C22" s="38" t="s">
        <v>22</v>
      </c>
      <c r="D22" s="38" t="s">
        <v>23</v>
      </c>
      <c r="E22" s="38" t="s">
        <v>24</v>
      </c>
      <c r="F22" s="38">
        <v>335</v>
      </c>
      <c r="G22" s="39">
        <v>9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6389B-8D56-4A8F-972A-94C530F3F5DD}">
  <dimension ref="A1:AK24"/>
  <sheetViews>
    <sheetView workbookViewId="0">
      <pane ySplit="2" topLeftCell="A3" activePane="bottomLeft" state="frozen"/>
      <selection pane="bottomLeft"/>
    </sheetView>
  </sheetViews>
  <sheetFormatPr defaultRowHeight="15" x14ac:dyDescent="0.2"/>
  <cols>
    <col min="1" max="1" width="10.7109375" style="3" customWidth="1"/>
    <col min="2" max="3" width="5" style="4" customWidth="1"/>
    <col min="4" max="4" width="8.5703125" style="4" customWidth="1"/>
    <col min="5" max="6" width="5" style="4" customWidth="1"/>
    <col min="7" max="7" width="7.140625" style="5" customWidth="1"/>
    <col min="8" max="9" width="5" style="4" customWidth="1"/>
    <col min="10" max="10" width="7.140625" style="4" customWidth="1"/>
    <col min="11" max="12" width="5" style="4" customWidth="1"/>
    <col min="13" max="13" width="7.140625" style="5" customWidth="1"/>
    <col min="14" max="15" width="5" style="4" customWidth="1"/>
    <col min="16" max="16" width="7.140625" style="4" customWidth="1"/>
    <col min="17" max="18" width="5" style="4" customWidth="1"/>
    <col min="19" max="19" width="7.140625" style="5" customWidth="1"/>
    <col min="20" max="21" width="5" style="4" customWidth="1"/>
    <col min="22" max="22" width="7.140625" style="4" customWidth="1"/>
    <col min="23" max="24" width="5" style="4" customWidth="1"/>
    <col min="25" max="25" width="7.140625" style="5" customWidth="1"/>
    <col min="26" max="27" width="5" style="4" customWidth="1"/>
    <col min="28" max="28" width="7.140625" style="4" customWidth="1"/>
    <col min="29" max="30" width="5" style="4" customWidth="1"/>
    <col min="31" max="31" width="7.140625" style="5" customWidth="1"/>
    <col min="32" max="33" width="5" style="4" customWidth="1"/>
    <col min="34" max="34" width="7.140625" style="4" customWidth="1"/>
    <col min="35" max="36" width="5" style="4" customWidth="1"/>
    <col min="37" max="37" width="7.140625" style="5" customWidth="1"/>
    <col min="38" max="16384" width="9.140625" style="1"/>
  </cols>
  <sheetData>
    <row r="1" spans="1:37" ht="18.75" thickBot="1" x14ac:dyDescent="0.25">
      <c r="A1" s="6"/>
      <c r="B1" s="79" t="s">
        <v>27</v>
      </c>
      <c r="C1" s="80"/>
      <c r="D1" s="80"/>
      <c r="E1" s="81"/>
      <c r="F1" s="81"/>
      <c r="G1" s="82"/>
      <c r="H1" s="83" t="s">
        <v>23</v>
      </c>
      <c r="I1" s="84"/>
      <c r="J1" s="84"/>
      <c r="K1" s="85"/>
      <c r="L1" s="85"/>
      <c r="M1" s="86"/>
      <c r="N1" s="87" t="s">
        <v>21</v>
      </c>
      <c r="O1" s="88"/>
      <c r="P1" s="88"/>
      <c r="Q1" s="89"/>
      <c r="R1" s="89"/>
      <c r="S1" s="90"/>
      <c r="T1" s="91" t="s">
        <v>26</v>
      </c>
      <c r="U1" s="92"/>
      <c r="V1" s="92"/>
      <c r="W1" s="93"/>
      <c r="X1" s="93"/>
      <c r="Y1" s="94"/>
      <c r="Z1" s="95" t="s">
        <v>25</v>
      </c>
      <c r="AA1" s="96"/>
      <c r="AB1" s="96"/>
      <c r="AC1" s="97"/>
      <c r="AD1" s="97"/>
      <c r="AE1" s="98"/>
      <c r="AF1" s="75" t="s">
        <v>22</v>
      </c>
      <c r="AG1" s="76"/>
      <c r="AH1" s="76"/>
      <c r="AI1" s="77"/>
      <c r="AJ1" s="77"/>
      <c r="AK1" s="78"/>
    </row>
    <row r="2" spans="1:37" s="2" customFormat="1" ht="16.5" thickBot="1" x14ac:dyDescent="0.3">
      <c r="A2" s="8" t="s">
        <v>0</v>
      </c>
      <c r="B2" s="9" t="s">
        <v>1</v>
      </c>
      <c r="C2" s="10" t="s">
        <v>2</v>
      </c>
      <c r="D2" s="10" t="s">
        <v>4</v>
      </c>
      <c r="E2" s="10" t="s">
        <v>15</v>
      </c>
      <c r="F2" s="10" t="s">
        <v>3</v>
      </c>
      <c r="G2" s="11" t="s">
        <v>5</v>
      </c>
      <c r="H2" s="9" t="s">
        <v>1</v>
      </c>
      <c r="I2" s="10" t="s">
        <v>2</v>
      </c>
      <c r="J2" s="10" t="s">
        <v>4</v>
      </c>
      <c r="K2" s="10" t="s">
        <v>15</v>
      </c>
      <c r="L2" s="10" t="s">
        <v>3</v>
      </c>
      <c r="M2" s="11" t="s">
        <v>5</v>
      </c>
      <c r="N2" s="9" t="s">
        <v>1</v>
      </c>
      <c r="O2" s="10" t="s">
        <v>2</v>
      </c>
      <c r="P2" s="10" t="s">
        <v>4</v>
      </c>
      <c r="Q2" s="10" t="s">
        <v>15</v>
      </c>
      <c r="R2" s="10" t="s">
        <v>3</v>
      </c>
      <c r="S2" s="11" t="s">
        <v>5</v>
      </c>
      <c r="T2" s="9" t="s">
        <v>1</v>
      </c>
      <c r="U2" s="10" t="s">
        <v>2</v>
      </c>
      <c r="V2" s="10" t="s">
        <v>4</v>
      </c>
      <c r="W2" s="10" t="s">
        <v>15</v>
      </c>
      <c r="X2" s="10" t="s">
        <v>3</v>
      </c>
      <c r="Y2" s="11" t="s">
        <v>5</v>
      </c>
      <c r="Z2" s="9" t="s">
        <v>1</v>
      </c>
      <c r="AA2" s="10" t="s">
        <v>2</v>
      </c>
      <c r="AB2" s="10" t="s">
        <v>4</v>
      </c>
      <c r="AC2" s="10" t="s">
        <v>15</v>
      </c>
      <c r="AD2" s="10" t="s">
        <v>3</v>
      </c>
      <c r="AE2" s="11" t="s">
        <v>5</v>
      </c>
      <c r="AF2" s="9" t="s">
        <v>1</v>
      </c>
      <c r="AG2" s="10" t="s">
        <v>2</v>
      </c>
      <c r="AH2" s="10" t="s">
        <v>4</v>
      </c>
      <c r="AI2" s="10" t="s">
        <v>15</v>
      </c>
      <c r="AJ2" s="10" t="s">
        <v>3</v>
      </c>
      <c r="AK2" s="11" t="s">
        <v>5</v>
      </c>
    </row>
    <row r="3" spans="1:37" ht="15.75" x14ac:dyDescent="0.2">
      <c r="A3" s="13">
        <v>1</v>
      </c>
      <c r="B3" s="50">
        <v>2</v>
      </c>
      <c r="C3" s="25">
        <v>3</v>
      </c>
      <c r="D3" s="15" t="s">
        <v>12</v>
      </c>
      <c r="E3" s="25"/>
      <c r="F3" s="25">
        <v>2</v>
      </c>
      <c r="G3" s="51">
        <f t="shared" ref="G3:G22" si="0">E3+F3</f>
        <v>2</v>
      </c>
      <c r="H3" s="50">
        <v>2</v>
      </c>
      <c r="I3" s="25">
        <v>1</v>
      </c>
      <c r="J3" s="15" t="s">
        <v>12</v>
      </c>
      <c r="K3" s="25">
        <v>2</v>
      </c>
      <c r="L3" s="25"/>
      <c r="M3" s="51">
        <f t="shared" ref="M3:M22" si="1">K3+L3</f>
        <v>2</v>
      </c>
      <c r="N3" s="50">
        <v>2</v>
      </c>
      <c r="O3" s="25"/>
      <c r="P3" s="15" t="s">
        <v>12</v>
      </c>
      <c r="Q3" s="25">
        <v>5</v>
      </c>
      <c r="R3" s="25">
        <v>1</v>
      </c>
      <c r="S3" s="51">
        <f t="shared" ref="S3:S22" si="2">Q3+R3</f>
        <v>6</v>
      </c>
      <c r="T3" s="50"/>
      <c r="U3" s="25">
        <v>2</v>
      </c>
      <c r="V3" s="16">
        <v>176</v>
      </c>
      <c r="W3" s="25"/>
      <c r="X3" s="25"/>
      <c r="Y3" s="51">
        <f t="shared" ref="Y3:Y22" si="3">W3+X3</f>
        <v>0</v>
      </c>
      <c r="Z3" s="50"/>
      <c r="AA3" s="25">
        <v>2</v>
      </c>
      <c r="AB3" s="16">
        <v>256</v>
      </c>
      <c r="AC3" s="25"/>
      <c r="AD3" s="25"/>
      <c r="AE3" s="51">
        <f t="shared" ref="AE3:AE22" si="4">AC3+AD3</f>
        <v>0</v>
      </c>
      <c r="AF3" s="50">
        <v>2</v>
      </c>
      <c r="AG3" s="25"/>
      <c r="AH3" s="14">
        <v>161</v>
      </c>
      <c r="AI3" s="25"/>
      <c r="AJ3" s="25"/>
      <c r="AK3" s="51">
        <f t="shared" ref="AK3:AK22" si="5">AI3+AJ3</f>
        <v>0</v>
      </c>
    </row>
    <row r="4" spans="1:37" ht="15.75" x14ac:dyDescent="0.2">
      <c r="A4" s="17">
        <v>2</v>
      </c>
      <c r="B4" s="52">
        <v>3</v>
      </c>
      <c r="C4" s="26">
        <v>2</v>
      </c>
      <c r="D4" s="15" t="s">
        <v>12</v>
      </c>
      <c r="E4" s="26">
        <v>5</v>
      </c>
      <c r="F4" s="26">
        <v>2</v>
      </c>
      <c r="G4" s="51">
        <f t="shared" si="0"/>
        <v>7</v>
      </c>
      <c r="H4" s="52">
        <v>1</v>
      </c>
      <c r="I4" s="26">
        <v>4</v>
      </c>
      <c r="J4" s="16">
        <v>215</v>
      </c>
      <c r="K4" s="26"/>
      <c r="L4" s="26"/>
      <c r="M4" s="51">
        <f t="shared" si="1"/>
        <v>0</v>
      </c>
      <c r="N4" s="52">
        <v>3</v>
      </c>
      <c r="O4" s="26">
        <v>1</v>
      </c>
      <c r="P4" s="15" t="s">
        <v>12</v>
      </c>
      <c r="Q4" s="26">
        <v>2</v>
      </c>
      <c r="R4" s="26">
        <v>1</v>
      </c>
      <c r="S4" s="51">
        <f t="shared" si="2"/>
        <v>3</v>
      </c>
      <c r="T4" s="52">
        <v>1</v>
      </c>
      <c r="U4" s="26">
        <v>2</v>
      </c>
      <c r="V4" s="15" t="s">
        <v>12</v>
      </c>
      <c r="W4" s="26"/>
      <c r="X4" s="26"/>
      <c r="Y4" s="51">
        <f t="shared" si="3"/>
        <v>0</v>
      </c>
      <c r="Z4" s="52"/>
      <c r="AA4" s="26">
        <v>1</v>
      </c>
      <c r="AB4" s="14">
        <v>163</v>
      </c>
      <c r="AC4" s="26"/>
      <c r="AD4" s="26"/>
      <c r="AE4" s="51">
        <f t="shared" si="4"/>
        <v>0</v>
      </c>
      <c r="AF4" s="52">
        <v>3</v>
      </c>
      <c r="AG4" s="26">
        <v>1</v>
      </c>
      <c r="AH4" s="16">
        <v>194</v>
      </c>
      <c r="AI4" s="26"/>
      <c r="AJ4" s="26"/>
      <c r="AK4" s="51">
        <f t="shared" si="5"/>
        <v>0</v>
      </c>
    </row>
    <row r="5" spans="1:37" ht="15.75" x14ac:dyDescent="0.2">
      <c r="A5" s="17">
        <v>3</v>
      </c>
      <c r="B5" s="52">
        <v>2</v>
      </c>
      <c r="C5" s="26">
        <v>1</v>
      </c>
      <c r="D5" s="15" t="s">
        <v>12</v>
      </c>
      <c r="E5" s="26"/>
      <c r="F5" s="26">
        <v>1</v>
      </c>
      <c r="G5" s="51">
        <f t="shared" si="0"/>
        <v>1</v>
      </c>
      <c r="H5" s="52"/>
      <c r="I5" s="26">
        <v>3</v>
      </c>
      <c r="J5" s="14">
        <v>133</v>
      </c>
      <c r="K5" s="26"/>
      <c r="L5" s="26"/>
      <c r="M5" s="51">
        <f t="shared" si="1"/>
        <v>0</v>
      </c>
      <c r="N5" s="52">
        <v>3</v>
      </c>
      <c r="O5" s="26">
        <v>2</v>
      </c>
      <c r="P5" s="15" t="s">
        <v>12</v>
      </c>
      <c r="Q5" s="26"/>
      <c r="R5" s="26"/>
      <c r="S5" s="51">
        <f t="shared" si="2"/>
        <v>0</v>
      </c>
      <c r="T5" s="52">
        <v>3</v>
      </c>
      <c r="U5" s="26">
        <v>1</v>
      </c>
      <c r="V5" s="15" t="s">
        <v>12</v>
      </c>
      <c r="W5" s="26"/>
      <c r="X5" s="26"/>
      <c r="Y5" s="51">
        <f t="shared" si="3"/>
        <v>0</v>
      </c>
      <c r="Z5" s="52">
        <v>1</v>
      </c>
      <c r="AA5" s="26">
        <v>4</v>
      </c>
      <c r="AB5" s="15" t="s">
        <v>12</v>
      </c>
      <c r="AC5" s="26">
        <v>5</v>
      </c>
      <c r="AD5" s="26"/>
      <c r="AE5" s="51">
        <f t="shared" si="4"/>
        <v>5</v>
      </c>
      <c r="AF5" s="52">
        <v>2</v>
      </c>
      <c r="AG5" s="26"/>
      <c r="AH5" s="15" t="s">
        <v>12</v>
      </c>
      <c r="AI5" s="26">
        <v>2</v>
      </c>
      <c r="AJ5" s="26"/>
      <c r="AK5" s="51">
        <f t="shared" si="5"/>
        <v>2</v>
      </c>
    </row>
    <row r="6" spans="1:37" ht="15.75" x14ac:dyDescent="0.2">
      <c r="A6" s="17">
        <v>4</v>
      </c>
      <c r="B6" s="52">
        <v>4</v>
      </c>
      <c r="C6" s="26">
        <v>1</v>
      </c>
      <c r="D6" s="15" t="s">
        <v>12</v>
      </c>
      <c r="E6" s="26"/>
      <c r="F6" s="26"/>
      <c r="G6" s="51">
        <f t="shared" si="0"/>
        <v>0</v>
      </c>
      <c r="H6" s="52"/>
      <c r="I6" s="26">
        <v>4</v>
      </c>
      <c r="J6" s="15" t="s">
        <v>12</v>
      </c>
      <c r="K6" s="26"/>
      <c r="L6" s="26"/>
      <c r="M6" s="51">
        <f t="shared" si="1"/>
        <v>0</v>
      </c>
      <c r="N6" s="52">
        <v>1</v>
      </c>
      <c r="O6" s="26"/>
      <c r="P6" s="15" t="s">
        <v>12</v>
      </c>
      <c r="Q6" s="26">
        <v>2</v>
      </c>
      <c r="R6" s="26"/>
      <c r="S6" s="51">
        <f t="shared" si="2"/>
        <v>2</v>
      </c>
      <c r="T6" s="52">
        <v>2</v>
      </c>
      <c r="U6" s="26">
        <v>1</v>
      </c>
      <c r="V6" s="15" t="s">
        <v>12</v>
      </c>
      <c r="W6" s="26"/>
      <c r="X6" s="26"/>
      <c r="Y6" s="51">
        <f t="shared" si="3"/>
        <v>0</v>
      </c>
      <c r="Z6" s="52">
        <v>1</v>
      </c>
      <c r="AA6" s="26">
        <v>4</v>
      </c>
      <c r="AB6" s="15" t="s">
        <v>12</v>
      </c>
      <c r="AC6" s="26">
        <v>5</v>
      </c>
      <c r="AD6" s="26"/>
      <c r="AE6" s="51">
        <f t="shared" si="4"/>
        <v>5</v>
      </c>
      <c r="AF6" s="52">
        <v>3</v>
      </c>
      <c r="AG6" s="26">
        <v>1</v>
      </c>
      <c r="AH6" s="15" t="s">
        <v>12</v>
      </c>
      <c r="AI6" s="26"/>
      <c r="AJ6" s="26"/>
      <c r="AK6" s="51">
        <f t="shared" si="5"/>
        <v>0</v>
      </c>
    </row>
    <row r="7" spans="1:37" ht="15.75" x14ac:dyDescent="0.2">
      <c r="A7" s="17">
        <v>5</v>
      </c>
      <c r="B7" s="52">
        <v>4</v>
      </c>
      <c r="C7" s="26">
        <v>2</v>
      </c>
      <c r="D7" s="15" t="s">
        <v>12</v>
      </c>
      <c r="E7" s="26">
        <v>5</v>
      </c>
      <c r="F7" s="26">
        <v>1</v>
      </c>
      <c r="G7" s="51">
        <f t="shared" si="0"/>
        <v>6</v>
      </c>
      <c r="H7" s="52"/>
      <c r="I7" s="26">
        <v>3</v>
      </c>
      <c r="J7" s="14">
        <v>156</v>
      </c>
      <c r="K7" s="26"/>
      <c r="L7" s="26"/>
      <c r="M7" s="51">
        <f t="shared" si="1"/>
        <v>0</v>
      </c>
      <c r="N7" s="52">
        <v>1</v>
      </c>
      <c r="O7" s="26">
        <v>1</v>
      </c>
      <c r="P7" s="16">
        <v>256</v>
      </c>
      <c r="Q7" s="26"/>
      <c r="R7" s="26"/>
      <c r="S7" s="51">
        <f t="shared" si="2"/>
        <v>0</v>
      </c>
      <c r="T7" s="52">
        <v>3</v>
      </c>
      <c r="U7" s="26"/>
      <c r="V7" s="15" t="s">
        <v>12</v>
      </c>
      <c r="W7" s="26">
        <v>2</v>
      </c>
      <c r="X7" s="26"/>
      <c r="Y7" s="51">
        <f t="shared" si="3"/>
        <v>2</v>
      </c>
      <c r="Z7" s="52">
        <v>1</v>
      </c>
      <c r="AA7" s="26">
        <v>3</v>
      </c>
      <c r="AB7" s="16">
        <v>274</v>
      </c>
      <c r="AC7" s="26"/>
      <c r="AD7" s="26"/>
      <c r="AE7" s="51">
        <f t="shared" si="4"/>
        <v>0</v>
      </c>
      <c r="AF7" s="52">
        <v>2</v>
      </c>
      <c r="AG7" s="26">
        <v>2</v>
      </c>
      <c r="AH7" s="15" t="s">
        <v>12</v>
      </c>
      <c r="AI7" s="26"/>
      <c r="AJ7" s="26">
        <v>2</v>
      </c>
      <c r="AK7" s="51">
        <f t="shared" si="5"/>
        <v>2</v>
      </c>
    </row>
    <row r="8" spans="1:37" ht="15.75" x14ac:dyDescent="0.2">
      <c r="A8" s="17">
        <v>6</v>
      </c>
      <c r="B8" s="52">
        <v>4</v>
      </c>
      <c r="C8" s="26">
        <v>1</v>
      </c>
      <c r="D8" s="15" t="s">
        <v>12</v>
      </c>
      <c r="E8" s="26"/>
      <c r="F8" s="26">
        <v>1</v>
      </c>
      <c r="G8" s="51">
        <f t="shared" si="0"/>
        <v>1</v>
      </c>
      <c r="H8" s="52"/>
      <c r="I8" s="26">
        <v>3</v>
      </c>
      <c r="J8" s="16">
        <v>171</v>
      </c>
      <c r="K8" s="26"/>
      <c r="L8" s="26"/>
      <c r="M8" s="51">
        <f t="shared" si="1"/>
        <v>0</v>
      </c>
      <c r="N8" s="52">
        <v>3</v>
      </c>
      <c r="O8" s="26">
        <v>1</v>
      </c>
      <c r="P8" s="15" t="s">
        <v>12</v>
      </c>
      <c r="Q8" s="26">
        <v>5</v>
      </c>
      <c r="R8" s="26">
        <v>2</v>
      </c>
      <c r="S8" s="51">
        <f t="shared" si="2"/>
        <v>7</v>
      </c>
      <c r="T8" s="52">
        <v>1</v>
      </c>
      <c r="U8" s="26">
        <v>1</v>
      </c>
      <c r="V8" s="16">
        <v>289</v>
      </c>
      <c r="W8" s="26"/>
      <c r="X8" s="26"/>
      <c r="Y8" s="51">
        <f t="shared" si="3"/>
        <v>0</v>
      </c>
      <c r="Z8" s="52">
        <v>1</v>
      </c>
      <c r="AA8" s="26">
        <v>2</v>
      </c>
      <c r="AB8" s="15" t="s">
        <v>12</v>
      </c>
      <c r="AC8" s="26">
        <v>2</v>
      </c>
      <c r="AD8" s="26"/>
      <c r="AE8" s="51">
        <f t="shared" si="4"/>
        <v>2</v>
      </c>
      <c r="AF8" s="52">
        <v>1</v>
      </c>
      <c r="AG8" s="26">
        <v>2</v>
      </c>
      <c r="AH8" s="14">
        <v>155</v>
      </c>
      <c r="AI8" s="26"/>
      <c r="AJ8" s="26"/>
      <c r="AK8" s="51">
        <f t="shared" si="5"/>
        <v>0</v>
      </c>
    </row>
    <row r="9" spans="1:37" ht="15.75" x14ac:dyDescent="0.2">
      <c r="A9" s="17">
        <v>7</v>
      </c>
      <c r="B9" s="52">
        <v>2</v>
      </c>
      <c r="C9" s="26">
        <v>2</v>
      </c>
      <c r="D9" s="15" t="s">
        <v>12</v>
      </c>
      <c r="E9" s="26">
        <v>2</v>
      </c>
      <c r="F9" s="26">
        <v>2</v>
      </c>
      <c r="G9" s="51">
        <f t="shared" si="0"/>
        <v>4</v>
      </c>
      <c r="H9" s="52">
        <v>1</v>
      </c>
      <c r="I9" s="26">
        <v>2</v>
      </c>
      <c r="J9" s="16">
        <v>224</v>
      </c>
      <c r="K9" s="26"/>
      <c r="L9" s="26"/>
      <c r="M9" s="51">
        <f t="shared" si="1"/>
        <v>0</v>
      </c>
      <c r="N9" s="52">
        <v>3</v>
      </c>
      <c r="O9" s="26"/>
      <c r="P9" s="15" t="s">
        <v>12</v>
      </c>
      <c r="Q9" s="26">
        <v>5</v>
      </c>
      <c r="R9" s="26">
        <v>1</v>
      </c>
      <c r="S9" s="51">
        <f t="shared" si="2"/>
        <v>6</v>
      </c>
      <c r="T9" s="52"/>
      <c r="U9" s="26">
        <v>2</v>
      </c>
      <c r="V9" s="16">
        <v>221</v>
      </c>
      <c r="W9" s="26"/>
      <c r="X9" s="26"/>
      <c r="Y9" s="51">
        <f t="shared" si="3"/>
        <v>0</v>
      </c>
      <c r="Z9" s="52"/>
      <c r="AA9" s="26">
        <v>2</v>
      </c>
      <c r="AB9" s="15" t="s">
        <v>12</v>
      </c>
      <c r="AC9" s="26"/>
      <c r="AD9" s="26"/>
      <c r="AE9" s="51">
        <f t="shared" si="4"/>
        <v>0</v>
      </c>
      <c r="AF9" s="52">
        <v>2</v>
      </c>
      <c r="AG9" s="26"/>
      <c r="AH9" s="14">
        <v>137</v>
      </c>
      <c r="AI9" s="26"/>
      <c r="AJ9" s="26"/>
      <c r="AK9" s="51">
        <f t="shared" si="5"/>
        <v>0</v>
      </c>
    </row>
    <row r="10" spans="1:37" ht="15.75" x14ac:dyDescent="0.2">
      <c r="A10" s="17">
        <v>8</v>
      </c>
      <c r="B10" s="52">
        <v>3</v>
      </c>
      <c r="C10" s="26"/>
      <c r="D10" s="15" t="s">
        <v>12</v>
      </c>
      <c r="E10" s="26">
        <v>5</v>
      </c>
      <c r="F10" s="26">
        <v>1</v>
      </c>
      <c r="G10" s="51">
        <f t="shared" si="0"/>
        <v>6</v>
      </c>
      <c r="H10" s="52"/>
      <c r="I10" s="26">
        <v>2</v>
      </c>
      <c r="J10" s="14">
        <v>172</v>
      </c>
      <c r="K10" s="26"/>
      <c r="L10" s="26"/>
      <c r="M10" s="51">
        <f t="shared" si="1"/>
        <v>0</v>
      </c>
      <c r="N10" s="52">
        <v>2</v>
      </c>
      <c r="O10" s="26"/>
      <c r="P10" s="15" t="s">
        <v>12</v>
      </c>
      <c r="Q10" s="26"/>
      <c r="R10" s="26"/>
      <c r="S10" s="51">
        <f t="shared" si="2"/>
        <v>0</v>
      </c>
      <c r="T10" s="52">
        <v>1</v>
      </c>
      <c r="U10" s="26">
        <v>1</v>
      </c>
      <c r="V10" s="16">
        <v>176</v>
      </c>
      <c r="W10" s="26"/>
      <c r="X10" s="26"/>
      <c r="Y10" s="51">
        <f t="shared" si="3"/>
        <v>0</v>
      </c>
      <c r="Z10" s="52"/>
      <c r="AA10" s="26">
        <v>5</v>
      </c>
      <c r="AB10" s="15" t="s">
        <v>12</v>
      </c>
      <c r="AC10" s="26">
        <v>2</v>
      </c>
      <c r="AD10" s="26">
        <v>1</v>
      </c>
      <c r="AE10" s="51">
        <f t="shared" si="4"/>
        <v>3</v>
      </c>
      <c r="AF10" s="52">
        <v>2</v>
      </c>
      <c r="AG10" s="26"/>
      <c r="AH10" s="15" t="s">
        <v>12</v>
      </c>
      <c r="AI10" s="26"/>
      <c r="AJ10" s="26"/>
      <c r="AK10" s="51">
        <f t="shared" si="5"/>
        <v>0</v>
      </c>
    </row>
    <row r="11" spans="1:37" ht="15.75" x14ac:dyDescent="0.2">
      <c r="A11" s="17">
        <v>9</v>
      </c>
      <c r="B11" s="52">
        <v>3</v>
      </c>
      <c r="C11" s="26"/>
      <c r="D11" s="15" t="s">
        <v>12</v>
      </c>
      <c r="E11" s="26">
        <v>5</v>
      </c>
      <c r="F11" s="26">
        <v>2</v>
      </c>
      <c r="G11" s="51">
        <f t="shared" si="0"/>
        <v>7</v>
      </c>
      <c r="H11" s="52"/>
      <c r="I11" s="26">
        <v>4</v>
      </c>
      <c r="J11" s="16">
        <v>169</v>
      </c>
      <c r="K11" s="26"/>
      <c r="L11" s="26"/>
      <c r="M11" s="51">
        <f t="shared" si="1"/>
        <v>0</v>
      </c>
      <c r="N11" s="52">
        <v>2</v>
      </c>
      <c r="O11" s="26">
        <v>1</v>
      </c>
      <c r="P11" s="15" t="s">
        <v>12</v>
      </c>
      <c r="Q11" s="26">
        <v>2</v>
      </c>
      <c r="R11" s="26"/>
      <c r="S11" s="51">
        <f t="shared" si="2"/>
        <v>2</v>
      </c>
      <c r="T11" s="52">
        <v>1</v>
      </c>
      <c r="U11" s="26">
        <v>1</v>
      </c>
      <c r="V11" s="15" t="s">
        <v>12</v>
      </c>
      <c r="W11" s="26"/>
      <c r="X11" s="26"/>
      <c r="Y11" s="51">
        <f t="shared" si="3"/>
        <v>0</v>
      </c>
      <c r="Z11" s="52"/>
      <c r="AA11" s="26">
        <v>2</v>
      </c>
      <c r="AB11" s="14">
        <v>127</v>
      </c>
      <c r="AC11" s="26"/>
      <c r="AD11" s="26"/>
      <c r="AE11" s="51">
        <f t="shared" si="4"/>
        <v>0</v>
      </c>
      <c r="AF11" s="52">
        <v>2</v>
      </c>
      <c r="AG11" s="26"/>
      <c r="AH11" s="15" t="s">
        <v>12</v>
      </c>
      <c r="AI11" s="26"/>
      <c r="AJ11" s="26"/>
      <c r="AK11" s="51">
        <f t="shared" si="5"/>
        <v>0</v>
      </c>
    </row>
    <row r="12" spans="1:37" ht="15.75" x14ac:dyDescent="0.2">
      <c r="A12" s="17">
        <v>10</v>
      </c>
      <c r="B12" s="52">
        <v>1</v>
      </c>
      <c r="C12" s="26">
        <v>3</v>
      </c>
      <c r="D12" s="16">
        <v>230</v>
      </c>
      <c r="E12" s="26"/>
      <c r="F12" s="26"/>
      <c r="G12" s="51">
        <f t="shared" si="0"/>
        <v>0</v>
      </c>
      <c r="H12" s="52">
        <v>2</v>
      </c>
      <c r="I12" s="26">
        <v>1</v>
      </c>
      <c r="J12" s="15" t="s">
        <v>12</v>
      </c>
      <c r="K12" s="26">
        <v>2</v>
      </c>
      <c r="L12" s="26">
        <v>1</v>
      </c>
      <c r="M12" s="51">
        <f t="shared" si="1"/>
        <v>3</v>
      </c>
      <c r="N12" s="52">
        <v>2</v>
      </c>
      <c r="O12" s="26"/>
      <c r="P12" s="15" t="s">
        <v>12</v>
      </c>
      <c r="Q12" s="26"/>
      <c r="R12" s="26">
        <v>2</v>
      </c>
      <c r="S12" s="51">
        <f t="shared" si="2"/>
        <v>2</v>
      </c>
      <c r="T12" s="52">
        <v>1</v>
      </c>
      <c r="U12" s="26">
        <v>1</v>
      </c>
      <c r="V12" s="16">
        <v>189</v>
      </c>
      <c r="W12" s="26"/>
      <c r="X12" s="26"/>
      <c r="Y12" s="51">
        <f t="shared" si="3"/>
        <v>0</v>
      </c>
      <c r="Z12" s="52"/>
      <c r="AA12" s="26">
        <v>1</v>
      </c>
      <c r="AB12" s="15" t="s">
        <v>12</v>
      </c>
      <c r="AC12" s="26">
        <v>5</v>
      </c>
      <c r="AD12" s="26"/>
      <c r="AE12" s="51">
        <f t="shared" si="4"/>
        <v>5</v>
      </c>
      <c r="AF12" s="52">
        <v>1</v>
      </c>
      <c r="AG12" s="26">
        <v>1</v>
      </c>
      <c r="AH12" s="14">
        <v>181</v>
      </c>
      <c r="AI12" s="26"/>
      <c r="AJ12" s="26"/>
      <c r="AK12" s="51">
        <f t="shared" si="5"/>
        <v>0</v>
      </c>
    </row>
    <row r="13" spans="1:37" ht="15.75" x14ac:dyDescent="0.2">
      <c r="A13" s="17">
        <v>11</v>
      </c>
      <c r="B13" s="52">
        <v>2</v>
      </c>
      <c r="C13" s="26">
        <v>2</v>
      </c>
      <c r="D13" s="16">
        <v>253</v>
      </c>
      <c r="E13" s="26"/>
      <c r="F13" s="26">
        <v>1</v>
      </c>
      <c r="G13" s="51">
        <f t="shared" si="0"/>
        <v>1</v>
      </c>
      <c r="H13" s="52"/>
      <c r="I13" s="26">
        <v>2</v>
      </c>
      <c r="J13" s="14">
        <v>140</v>
      </c>
      <c r="K13" s="26"/>
      <c r="L13" s="26"/>
      <c r="M13" s="51">
        <f t="shared" si="1"/>
        <v>0</v>
      </c>
      <c r="N13" s="52">
        <v>1</v>
      </c>
      <c r="O13" s="26">
        <v>1</v>
      </c>
      <c r="P13" s="15" t="s">
        <v>12</v>
      </c>
      <c r="Q13" s="26">
        <v>2</v>
      </c>
      <c r="R13" s="26">
        <v>2</v>
      </c>
      <c r="S13" s="51">
        <f t="shared" si="2"/>
        <v>4</v>
      </c>
      <c r="T13" s="52"/>
      <c r="U13" s="26">
        <v>2</v>
      </c>
      <c r="V13" s="16">
        <v>319</v>
      </c>
      <c r="W13" s="26"/>
      <c r="X13" s="26"/>
      <c r="Y13" s="51">
        <f t="shared" si="3"/>
        <v>0</v>
      </c>
      <c r="Z13" s="52">
        <v>2</v>
      </c>
      <c r="AA13" s="26">
        <v>1</v>
      </c>
      <c r="AB13" s="15" t="s">
        <v>12</v>
      </c>
      <c r="AC13" s="26">
        <v>5</v>
      </c>
      <c r="AD13" s="26">
        <v>1</v>
      </c>
      <c r="AE13" s="51">
        <f t="shared" si="4"/>
        <v>6</v>
      </c>
      <c r="AF13" s="52">
        <v>4</v>
      </c>
      <c r="AG13" s="26">
        <v>1</v>
      </c>
      <c r="AH13" s="16">
        <v>310</v>
      </c>
      <c r="AI13" s="26"/>
      <c r="AJ13" s="26"/>
      <c r="AK13" s="51">
        <f t="shared" si="5"/>
        <v>0</v>
      </c>
    </row>
    <row r="14" spans="1:37" ht="15.75" x14ac:dyDescent="0.2">
      <c r="A14" s="17">
        <v>12</v>
      </c>
      <c r="B14" s="52">
        <v>1</v>
      </c>
      <c r="C14" s="26">
        <v>4</v>
      </c>
      <c r="D14" s="16">
        <v>247</v>
      </c>
      <c r="E14" s="26"/>
      <c r="F14" s="26"/>
      <c r="G14" s="51">
        <f t="shared" si="0"/>
        <v>0</v>
      </c>
      <c r="H14" s="52">
        <v>1</v>
      </c>
      <c r="I14" s="26">
        <v>4</v>
      </c>
      <c r="J14" s="15" t="s">
        <v>12</v>
      </c>
      <c r="K14" s="26">
        <v>2</v>
      </c>
      <c r="L14" s="26"/>
      <c r="M14" s="51">
        <f t="shared" si="1"/>
        <v>2</v>
      </c>
      <c r="N14" s="52">
        <v>2</v>
      </c>
      <c r="O14" s="26"/>
      <c r="P14" s="15" t="s">
        <v>12</v>
      </c>
      <c r="Q14" s="26">
        <v>5</v>
      </c>
      <c r="R14" s="26">
        <v>1</v>
      </c>
      <c r="S14" s="51">
        <f t="shared" si="2"/>
        <v>6</v>
      </c>
      <c r="T14" s="52">
        <v>2</v>
      </c>
      <c r="U14" s="26">
        <v>1</v>
      </c>
      <c r="V14" s="14">
        <v>240</v>
      </c>
      <c r="W14" s="26"/>
      <c r="X14" s="26"/>
      <c r="Y14" s="51">
        <f t="shared" si="3"/>
        <v>0</v>
      </c>
      <c r="Z14" s="52">
        <v>3</v>
      </c>
      <c r="AA14" s="26">
        <v>2</v>
      </c>
      <c r="AB14" s="15" t="s">
        <v>12</v>
      </c>
      <c r="AC14" s="26"/>
      <c r="AD14" s="26">
        <v>1</v>
      </c>
      <c r="AE14" s="51">
        <f t="shared" si="4"/>
        <v>1</v>
      </c>
      <c r="AF14" s="52">
        <v>3</v>
      </c>
      <c r="AG14" s="26">
        <v>1</v>
      </c>
      <c r="AH14" s="15" t="s">
        <v>12</v>
      </c>
      <c r="AI14" s="26"/>
      <c r="AJ14" s="26"/>
      <c r="AK14" s="51">
        <f t="shared" si="5"/>
        <v>0</v>
      </c>
    </row>
    <row r="15" spans="1:37" ht="15.75" x14ac:dyDescent="0.2">
      <c r="A15" s="17">
        <v>13</v>
      </c>
      <c r="B15" s="52">
        <v>4</v>
      </c>
      <c r="C15" s="26"/>
      <c r="D15" s="15" t="s">
        <v>12</v>
      </c>
      <c r="E15" s="26">
        <v>5</v>
      </c>
      <c r="F15" s="26">
        <v>1</v>
      </c>
      <c r="G15" s="51">
        <f t="shared" si="0"/>
        <v>6</v>
      </c>
      <c r="H15" s="52">
        <v>1</v>
      </c>
      <c r="I15" s="26">
        <v>2</v>
      </c>
      <c r="J15" s="15" t="s">
        <v>12</v>
      </c>
      <c r="K15" s="26"/>
      <c r="L15" s="26"/>
      <c r="M15" s="51">
        <f t="shared" si="1"/>
        <v>0</v>
      </c>
      <c r="N15" s="52">
        <v>2</v>
      </c>
      <c r="O15" s="26"/>
      <c r="P15" s="15" t="s">
        <v>12</v>
      </c>
      <c r="Q15" s="26">
        <v>2</v>
      </c>
      <c r="R15" s="26">
        <v>1</v>
      </c>
      <c r="S15" s="51">
        <f t="shared" si="2"/>
        <v>3</v>
      </c>
      <c r="T15" s="52">
        <v>1</v>
      </c>
      <c r="U15" s="26">
        <v>2</v>
      </c>
      <c r="V15" s="16">
        <v>259</v>
      </c>
      <c r="W15" s="26"/>
      <c r="X15" s="26"/>
      <c r="Y15" s="51">
        <f t="shared" si="3"/>
        <v>0</v>
      </c>
      <c r="Z15" s="52"/>
      <c r="AA15" s="26">
        <v>3</v>
      </c>
      <c r="AB15" s="15" t="s">
        <v>12</v>
      </c>
      <c r="AC15" s="26"/>
      <c r="AD15" s="26"/>
      <c r="AE15" s="51">
        <f t="shared" si="4"/>
        <v>0</v>
      </c>
      <c r="AF15" s="52">
        <v>1</v>
      </c>
      <c r="AG15" s="26">
        <v>2</v>
      </c>
      <c r="AH15" s="14">
        <v>144</v>
      </c>
      <c r="AI15" s="26"/>
      <c r="AJ15" s="26"/>
      <c r="AK15" s="51">
        <f t="shared" si="5"/>
        <v>0</v>
      </c>
    </row>
    <row r="16" spans="1:37" ht="15.75" x14ac:dyDescent="0.2">
      <c r="A16" s="17">
        <v>14</v>
      </c>
      <c r="B16" s="52">
        <v>2</v>
      </c>
      <c r="C16" s="26">
        <v>1</v>
      </c>
      <c r="D16" s="15" t="s">
        <v>12</v>
      </c>
      <c r="E16" s="26"/>
      <c r="F16" s="26">
        <v>1</v>
      </c>
      <c r="G16" s="51">
        <f t="shared" si="0"/>
        <v>1</v>
      </c>
      <c r="H16" s="52"/>
      <c r="I16" s="26">
        <v>1</v>
      </c>
      <c r="J16" s="16">
        <v>187</v>
      </c>
      <c r="K16" s="26"/>
      <c r="L16" s="26"/>
      <c r="M16" s="51">
        <f t="shared" si="1"/>
        <v>0</v>
      </c>
      <c r="N16" s="52">
        <v>2</v>
      </c>
      <c r="O16" s="26"/>
      <c r="P16" s="15" t="s">
        <v>12</v>
      </c>
      <c r="Q16" s="26">
        <v>2</v>
      </c>
      <c r="R16" s="26">
        <v>2</v>
      </c>
      <c r="S16" s="51">
        <f t="shared" si="2"/>
        <v>4</v>
      </c>
      <c r="T16" s="52">
        <v>1</v>
      </c>
      <c r="U16" s="26">
        <v>1</v>
      </c>
      <c r="V16" s="16">
        <v>268</v>
      </c>
      <c r="W16" s="26"/>
      <c r="X16" s="26"/>
      <c r="Y16" s="51">
        <f t="shared" si="3"/>
        <v>0</v>
      </c>
      <c r="Z16" s="52"/>
      <c r="AA16" s="26">
        <v>2</v>
      </c>
      <c r="AB16" s="15" t="s">
        <v>12</v>
      </c>
      <c r="AC16" s="26">
        <v>5</v>
      </c>
      <c r="AD16" s="26"/>
      <c r="AE16" s="51">
        <f t="shared" si="4"/>
        <v>5</v>
      </c>
      <c r="AF16" s="52">
        <v>1</v>
      </c>
      <c r="AG16" s="26">
        <v>1</v>
      </c>
      <c r="AH16" s="14">
        <v>149</v>
      </c>
      <c r="AI16" s="26"/>
      <c r="AJ16" s="26"/>
      <c r="AK16" s="51">
        <f t="shared" si="5"/>
        <v>0</v>
      </c>
    </row>
    <row r="17" spans="1:37" ht="15.75" x14ac:dyDescent="0.2">
      <c r="A17" s="17">
        <v>15</v>
      </c>
      <c r="B17" s="52">
        <v>2</v>
      </c>
      <c r="C17" s="26"/>
      <c r="D17" s="15" t="s">
        <v>12</v>
      </c>
      <c r="E17" s="26">
        <v>5</v>
      </c>
      <c r="F17" s="26">
        <v>1</v>
      </c>
      <c r="G17" s="51">
        <f t="shared" si="0"/>
        <v>6</v>
      </c>
      <c r="H17" s="52"/>
      <c r="I17" s="26">
        <v>3</v>
      </c>
      <c r="J17" s="14">
        <v>137</v>
      </c>
      <c r="K17" s="26"/>
      <c r="L17" s="26"/>
      <c r="M17" s="51">
        <f t="shared" si="1"/>
        <v>0</v>
      </c>
      <c r="N17" s="52">
        <v>1</v>
      </c>
      <c r="O17" s="26">
        <v>1</v>
      </c>
      <c r="P17" s="15" t="s">
        <v>12</v>
      </c>
      <c r="Q17" s="26">
        <v>2</v>
      </c>
      <c r="R17" s="26">
        <v>1</v>
      </c>
      <c r="S17" s="51">
        <f t="shared" si="2"/>
        <v>3</v>
      </c>
      <c r="T17" s="52">
        <v>3</v>
      </c>
      <c r="U17" s="26"/>
      <c r="V17" s="15" t="s">
        <v>12</v>
      </c>
      <c r="W17" s="26"/>
      <c r="X17" s="26"/>
      <c r="Y17" s="51">
        <f t="shared" si="3"/>
        <v>0</v>
      </c>
      <c r="Z17" s="52"/>
      <c r="AA17" s="26">
        <v>4</v>
      </c>
      <c r="AB17" s="16">
        <v>248</v>
      </c>
      <c r="AC17" s="26"/>
      <c r="AD17" s="26"/>
      <c r="AE17" s="51">
        <f t="shared" si="4"/>
        <v>0</v>
      </c>
      <c r="AF17" s="52">
        <v>2</v>
      </c>
      <c r="AG17" s="26"/>
      <c r="AH17" s="15" t="s">
        <v>12</v>
      </c>
      <c r="AI17" s="26"/>
      <c r="AJ17" s="26"/>
      <c r="AK17" s="51">
        <f t="shared" si="5"/>
        <v>0</v>
      </c>
    </row>
    <row r="18" spans="1:37" ht="15.75" x14ac:dyDescent="0.2">
      <c r="A18" s="17">
        <v>16</v>
      </c>
      <c r="B18" s="52">
        <v>2</v>
      </c>
      <c r="C18" s="26"/>
      <c r="D18" s="15" t="s">
        <v>12</v>
      </c>
      <c r="E18" s="26">
        <v>5</v>
      </c>
      <c r="F18" s="26">
        <v>2</v>
      </c>
      <c r="G18" s="51">
        <f t="shared" si="0"/>
        <v>7</v>
      </c>
      <c r="H18" s="52">
        <v>1</v>
      </c>
      <c r="I18" s="26">
        <v>1</v>
      </c>
      <c r="J18" s="15" t="s">
        <v>12</v>
      </c>
      <c r="K18" s="26">
        <v>2</v>
      </c>
      <c r="L18" s="26">
        <v>2</v>
      </c>
      <c r="M18" s="51">
        <f t="shared" si="1"/>
        <v>4</v>
      </c>
      <c r="N18" s="52">
        <v>1</v>
      </c>
      <c r="O18" s="26">
        <v>1</v>
      </c>
      <c r="P18" s="16">
        <v>246</v>
      </c>
      <c r="Q18" s="26"/>
      <c r="R18" s="26"/>
      <c r="S18" s="51">
        <f t="shared" si="2"/>
        <v>0</v>
      </c>
      <c r="T18" s="52"/>
      <c r="U18" s="26">
        <v>2</v>
      </c>
      <c r="V18" s="16">
        <v>235</v>
      </c>
      <c r="W18" s="26"/>
      <c r="X18" s="26"/>
      <c r="Y18" s="51">
        <f t="shared" si="3"/>
        <v>0</v>
      </c>
      <c r="Z18" s="52"/>
      <c r="AA18" s="26">
        <v>1</v>
      </c>
      <c r="AB18" s="14">
        <v>166</v>
      </c>
      <c r="AC18" s="26"/>
      <c r="AD18" s="26"/>
      <c r="AE18" s="51">
        <f t="shared" si="4"/>
        <v>0</v>
      </c>
      <c r="AF18" s="52">
        <v>1</v>
      </c>
      <c r="AG18" s="26"/>
      <c r="AH18" s="16">
        <v>191</v>
      </c>
      <c r="AI18" s="26"/>
      <c r="AJ18" s="26"/>
      <c r="AK18" s="51">
        <f t="shared" si="5"/>
        <v>0</v>
      </c>
    </row>
    <row r="19" spans="1:37" ht="15.75" x14ac:dyDescent="0.2">
      <c r="A19" s="17">
        <v>17</v>
      </c>
      <c r="B19" s="52">
        <v>2</v>
      </c>
      <c r="C19" s="26">
        <v>2</v>
      </c>
      <c r="D19" s="16">
        <v>264</v>
      </c>
      <c r="E19" s="26"/>
      <c r="F19" s="26">
        <v>1</v>
      </c>
      <c r="G19" s="51">
        <f t="shared" si="0"/>
        <v>1</v>
      </c>
      <c r="H19" s="52"/>
      <c r="I19" s="26">
        <v>3</v>
      </c>
      <c r="J19" s="14">
        <v>143</v>
      </c>
      <c r="K19" s="26"/>
      <c r="L19" s="26"/>
      <c r="M19" s="51">
        <f t="shared" si="1"/>
        <v>0</v>
      </c>
      <c r="N19" s="52">
        <v>2</v>
      </c>
      <c r="O19" s="26"/>
      <c r="P19" s="15" t="s">
        <v>12</v>
      </c>
      <c r="Q19" s="26"/>
      <c r="R19" s="26"/>
      <c r="S19" s="51">
        <f t="shared" si="2"/>
        <v>0</v>
      </c>
      <c r="T19" s="52">
        <v>1</v>
      </c>
      <c r="U19" s="26">
        <v>2</v>
      </c>
      <c r="V19" s="16">
        <v>181</v>
      </c>
      <c r="W19" s="26"/>
      <c r="X19" s="26"/>
      <c r="Y19" s="51">
        <f t="shared" si="3"/>
        <v>0</v>
      </c>
      <c r="Z19" s="52">
        <v>1</v>
      </c>
      <c r="AA19" s="26">
        <v>1</v>
      </c>
      <c r="AB19" s="15" t="s">
        <v>12</v>
      </c>
      <c r="AC19" s="26">
        <v>5</v>
      </c>
      <c r="AD19" s="26">
        <v>2</v>
      </c>
      <c r="AE19" s="51">
        <f t="shared" si="4"/>
        <v>7</v>
      </c>
      <c r="AF19" s="52">
        <v>2</v>
      </c>
      <c r="AG19" s="26"/>
      <c r="AH19" s="15" t="s">
        <v>12</v>
      </c>
      <c r="AI19" s="26">
        <v>2</v>
      </c>
      <c r="AJ19" s="26"/>
      <c r="AK19" s="51">
        <f t="shared" si="5"/>
        <v>2</v>
      </c>
    </row>
    <row r="20" spans="1:37" ht="15.75" x14ac:dyDescent="0.2">
      <c r="A20" s="17">
        <v>18</v>
      </c>
      <c r="B20" s="52">
        <v>3</v>
      </c>
      <c r="C20" s="26">
        <v>1</v>
      </c>
      <c r="D20" s="15" t="s">
        <v>12</v>
      </c>
      <c r="E20" s="26">
        <v>5</v>
      </c>
      <c r="F20" s="26">
        <v>1</v>
      </c>
      <c r="G20" s="51">
        <f t="shared" si="0"/>
        <v>6</v>
      </c>
      <c r="H20" s="52"/>
      <c r="I20" s="26">
        <v>6</v>
      </c>
      <c r="J20" s="16">
        <v>273</v>
      </c>
      <c r="K20" s="26"/>
      <c r="L20" s="26"/>
      <c r="M20" s="51">
        <f t="shared" si="1"/>
        <v>0</v>
      </c>
      <c r="N20" s="52">
        <v>1</v>
      </c>
      <c r="O20" s="26">
        <v>3</v>
      </c>
      <c r="P20" s="15" t="s">
        <v>12</v>
      </c>
      <c r="Q20" s="26"/>
      <c r="R20" s="26"/>
      <c r="S20" s="51">
        <f t="shared" si="2"/>
        <v>0</v>
      </c>
      <c r="T20" s="52">
        <v>3</v>
      </c>
      <c r="U20" s="26"/>
      <c r="V20" s="15" t="s">
        <v>12</v>
      </c>
      <c r="W20" s="26">
        <v>2</v>
      </c>
      <c r="X20" s="26">
        <v>1</v>
      </c>
      <c r="Y20" s="51">
        <f t="shared" si="3"/>
        <v>3</v>
      </c>
      <c r="Z20" s="52"/>
      <c r="AA20" s="26">
        <v>2</v>
      </c>
      <c r="AB20" s="14">
        <v>157</v>
      </c>
      <c r="AC20" s="26"/>
      <c r="AD20" s="26"/>
      <c r="AE20" s="51">
        <f t="shared" si="4"/>
        <v>0</v>
      </c>
      <c r="AF20" s="52">
        <v>5</v>
      </c>
      <c r="AG20" s="26"/>
      <c r="AH20" s="15" t="s">
        <v>12</v>
      </c>
      <c r="AI20" s="26"/>
      <c r="AJ20" s="26"/>
      <c r="AK20" s="51">
        <f t="shared" si="5"/>
        <v>0</v>
      </c>
    </row>
    <row r="21" spans="1:37" ht="15.75" x14ac:dyDescent="0.2">
      <c r="A21" s="17">
        <v>19</v>
      </c>
      <c r="B21" s="52">
        <v>3</v>
      </c>
      <c r="C21" s="26">
        <v>2</v>
      </c>
      <c r="D21" s="16">
        <v>229</v>
      </c>
      <c r="E21" s="26"/>
      <c r="F21" s="26">
        <v>1</v>
      </c>
      <c r="G21" s="51">
        <f t="shared" si="0"/>
        <v>1</v>
      </c>
      <c r="H21" s="52">
        <v>1</v>
      </c>
      <c r="I21" s="26">
        <v>2</v>
      </c>
      <c r="J21" s="15" t="s">
        <v>12</v>
      </c>
      <c r="K21" s="26"/>
      <c r="L21" s="26"/>
      <c r="M21" s="51">
        <f t="shared" si="1"/>
        <v>0</v>
      </c>
      <c r="N21" s="52">
        <v>2</v>
      </c>
      <c r="O21" s="26"/>
      <c r="P21" s="15" t="s">
        <v>12</v>
      </c>
      <c r="Q21" s="26">
        <v>2</v>
      </c>
      <c r="R21" s="26">
        <v>1</v>
      </c>
      <c r="S21" s="51">
        <f t="shared" si="2"/>
        <v>3</v>
      </c>
      <c r="T21" s="52">
        <v>1</v>
      </c>
      <c r="U21" s="26">
        <v>1</v>
      </c>
      <c r="V21" s="16">
        <v>183</v>
      </c>
      <c r="W21" s="26"/>
      <c r="X21" s="26"/>
      <c r="Y21" s="51">
        <f t="shared" si="3"/>
        <v>0</v>
      </c>
      <c r="Z21" s="52"/>
      <c r="AA21" s="26">
        <v>2</v>
      </c>
      <c r="AB21" s="15" t="s">
        <v>12</v>
      </c>
      <c r="AC21" s="26">
        <v>5</v>
      </c>
      <c r="AD21" s="26">
        <v>1</v>
      </c>
      <c r="AE21" s="51">
        <f t="shared" si="4"/>
        <v>6</v>
      </c>
      <c r="AF21" s="52">
        <v>1</v>
      </c>
      <c r="AG21" s="26">
        <v>1</v>
      </c>
      <c r="AH21" s="14">
        <v>150</v>
      </c>
      <c r="AI21" s="26"/>
      <c r="AJ21" s="26"/>
      <c r="AK21" s="51">
        <f t="shared" si="5"/>
        <v>0</v>
      </c>
    </row>
    <row r="22" spans="1:37" ht="16.5" thickBot="1" x14ac:dyDescent="0.25">
      <c r="A22" s="6">
        <v>20</v>
      </c>
      <c r="B22" s="53">
        <v>2</v>
      </c>
      <c r="C22" s="54">
        <v>1</v>
      </c>
      <c r="D22" s="16">
        <v>256</v>
      </c>
      <c r="E22" s="54"/>
      <c r="F22" s="54"/>
      <c r="G22" s="51">
        <f t="shared" si="0"/>
        <v>0</v>
      </c>
      <c r="H22" s="53">
        <v>1</v>
      </c>
      <c r="I22" s="54">
        <v>2</v>
      </c>
      <c r="J22" s="14">
        <v>170</v>
      </c>
      <c r="K22" s="54"/>
      <c r="L22" s="54"/>
      <c r="M22" s="51">
        <f t="shared" si="1"/>
        <v>0</v>
      </c>
      <c r="N22" s="53"/>
      <c r="O22" s="54"/>
      <c r="P22" s="15" t="s">
        <v>12</v>
      </c>
      <c r="Q22" s="54">
        <v>2</v>
      </c>
      <c r="R22" s="54"/>
      <c r="S22" s="51">
        <f t="shared" si="2"/>
        <v>2</v>
      </c>
      <c r="T22" s="53">
        <v>2</v>
      </c>
      <c r="U22" s="54">
        <v>1</v>
      </c>
      <c r="V22" s="16">
        <v>265</v>
      </c>
      <c r="W22" s="54"/>
      <c r="X22" s="54"/>
      <c r="Y22" s="51">
        <f t="shared" si="3"/>
        <v>0</v>
      </c>
      <c r="Z22" s="53"/>
      <c r="AA22" s="54">
        <v>3</v>
      </c>
      <c r="AB22" s="15" t="s">
        <v>12</v>
      </c>
      <c r="AC22" s="54">
        <v>5</v>
      </c>
      <c r="AD22" s="54">
        <v>2</v>
      </c>
      <c r="AE22" s="51">
        <f t="shared" si="4"/>
        <v>7</v>
      </c>
      <c r="AF22" s="53">
        <v>2</v>
      </c>
      <c r="AG22" s="54"/>
      <c r="AH22" s="15" t="s">
        <v>12</v>
      </c>
      <c r="AI22" s="54"/>
      <c r="AJ22" s="54">
        <v>1</v>
      </c>
      <c r="AK22" s="51">
        <f t="shared" si="5"/>
        <v>1</v>
      </c>
    </row>
    <row r="23" spans="1:37" s="2" customFormat="1" ht="15.75" x14ac:dyDescent="0.25">
      <c r="A23" s="31"/>
      <c r="B23" s="32" t="s">
        <v>1</v>
      </c>
      <c r="C23" s="33" t="s">
        <v>2</v>
      </c>
      <c r="D23" s="33" t="s">
        <v>4</v>
      </c>
      <c r="E23" s="33" t="s">
        <v>15</v>
      </c>
      <c r="F23" s="33" t="s">
        <v>3</v>
      </c>
      <c r="G23" s="34" t="s">
        <v>5</v>
      </c>
      <c r="H23" s="32" t="s">
        <v>1</v>
      </c>
      <c r="I23" s="33" t="s">
        <v>2</v>
      </c>
      <c r="J23" s="33" t="s">
        <v>4</v>
      </c>
      <c r="K23" s="33" t="s">
        <v>15</v>
      </c>
      <c r="L23" s="33" t="s">
        <v>3</v>
      </c>
      <c r="M23" s="34" t="s">
        <v>5</v>
      </c>
      <c r="N23" s="32" t="s">
        <v>1</v>
      </c>
      <c r="O23" s="33" t="s">
        <v>2</v>
      </c>
      <c r="P23" s="33" t="s">
        <v>4</v>
      </c>
      <c r="Q23" s="33" t="s">
        <v>15</v>
      </c>
      <c r="R23" s="33" t="s">
        <v>3</v>
      </c>
      <c r="S23" s="34" t="s">
        <v>5</v>
      </c>
      <c r="T23" s="32" t="s">
        <v>1</v>
      </c>
      <c r="U23" s="33" t="s">
        <v>2</v>
      </c>
      <c r="V23" s="33" t="s">
        <v>4</v>
      </c>
      <c r="W23" s="33" t="s">
        <v>15</v>
      </c>
      <c r="X23" s="33" t="s">
        <v>3</v>
      </c>
      <c r="Y23" s="34" t="s">
        <v>5</v>
      </c>
      <c r="Z23" s="32" t="s">
        <v>1</v>
      </c>
      <c r="AA23" s="33" t="s">
        <v>2</v>
      </c>
      <c r="AB23" s="33" t="s">
        <v>4</v>
      </c>
      <c r="AC23" s="33" t="s">
        <v>15</v>
      </c>
      <c r="AD23" s="33" t="s">
        <v>3</v>
      </c>
      <c r="AE23" s="34" t="s">
        <v>5</v>
      </c>
      <c r="AF23" s="32" t="s">
        <v>1</v>
      </c>
      <c r="AG23" s="33" t="s">
        <v>2</v>
      </c>
      <c r="AH23" s="33" t="s">
        <v>4</v>
      </c>
      <c r="AI23" s="33" t="s">
        <v>15</v>
      </c>
      <c r="AJ23" s="33" t="s">
        <v>3</v>
      </c>
      <c r="AK23" s="34" t="s">
        <v>5</v>
      </c>
    </row>
    <row r="24" spans="1:37" s="24" customFormat="1" ht="18.75" thickBot="1" x14ac:dyDescent="0.3">
      <c r="A24" s="28" t="s">
        <v>14</v>
      </c>
      <c r="B24" s="29">
        <f>SUM(B3:B22)</f>
        <v>51</v>
      </c>
      <c r="C24" s="29">
        <f>SUM(C3:C22)</f>
        <v>28</v>
      </c>
      <c r="D24" s="67">
        <f>6/20</f>
        <v>0.3</v>
      </c>
      <c r="E24" s="29">
        <f>SUM(E3:E22)</f>
        <v>42</v>
      </c>
      <c r="F24" s="29">
        <f>SUM(F3:F22)</f>
        <v>21</v>
      </c>
      <c r="G24" s="30">
        <f>SUM(G3:G22)</f>
        <v>63</v>
      </c>
      <c r="H24" s="29">
        <f>SUM(H3:H22)</f>
        <v>11</v>
      </c>
      <c r="I24" s="29">
        <f>SUM(I3:I22)</f>
        <v>53</v>
      </c>
      <c r="J24" s="40">
        <f>13/20</f>
        <v>0.65</v>
      </c>
      <c r="K24" s="29">
        <f>SUM(K3:K22)</f>
        <v>8</v>
      </c>
      <c r="L24" s="29">
        <f>SUM(L3:L22)</f>
        <v>3</v>
      </c>
      <c r="M24" s="30">
        <f>SUM(M3:M22)</f>
        <v>11</v>
      </c>
      <c r="N24" s="29">
        <f>SUM(N3:N22)</f>
        <v>36</v>
      </c>
      <c r="O24" s="29">
        <f>SUM(O3:O22)</f>
        <v>12</v>
      </c>
      <c r="P24" s="67">
        <f>2/20</f>
        <v>0.1</v>
      </c>
      <c r="Q24" s="29">
        <f>SUM(Q3:Q22)</f>
        <v>38</v>
      </c>
      <c r="R24" s="29">
        <f>SUM(R3:R22)</f>
        <v>15</v>
      </c>
      <c r="S24" s="30">
        <f>SUM(S3:S22)</f>
        <v>53</v>
      </c>
      <c r="T24" s="29">
        <f>SUM(T3:T22)</f>
        <v>27</v>
      </c>
      <c r="U24" s="29">
        <f>SUM(U3:U22)</f>
        <v>24</v>
      </c>
      <c r="V24" s="40">
        <f>13/20</f>
        <v>0.65</v>
      </c>
      <c r="W24" s="29">
        <f>SUM(W3:W22)</f>
        <v>4</v>
      </c>
      <c r="X24" s="29">
        <f>SUM(X3:X22)</f>
        <v>1</v>
      </c>
      <c r="Y24" s="30">
        <f>SUM(Y3:Y22)</f>
        <v>5</v>
      </c>
      <c r="Z24" s="29">
        <f>SUM(Z3:Z22)</f>
        <v>10</v>
      </c>
      <c r="AA24" s="29">
        <f>SUM(AA3:AA22)</f>
        <v>47</v>
      </c>
      <c r="AB24" s="72">
        <f>7/20</f>
        <v>0.35</v>
      </c>
      <c r="AC24" s="29">
        <f>SUM(AC3:AC22)</f>
        <v>44</v>
      </c>
      <c r="AD24" s="29">
        <f>SUM(AD3:AD22)</f>
        <v>8</v>
      </c>
      <c r="AE24" s="30">
        <f>SUM(AE3:AE22)</f>
        <v>52</v>
      </c>
      <c r="AF24" s="29">
        <f>SUM(AF3:AF22)</f>
        <v>42</v>
      </c>
      <c r="AG24" s="29">
        <f>SUM(AG3:AG22)</f>
        <v>13</v>
      </c>
      <c r="AH24" s="40">
        <f>10/20</f>
        <v>0.5</v>
      </c>
      <c r="AI24" s="29">
        <f>SUM(AI3:AI22)</f>
        <v>4</v>
      </c>
      <c r="AJ24" s="29">
        <f>SUM(AJ3:AJ22)</f>
        <v>3</v>
      </c>
      <c r="AK24" s="30">
        <f>SUM(AK3:AK22)</f>
        <v>7</v>
      </c>
    </row>
  </sheetData>
  <mergeCells count="6">
    <mergeCell ref="AF1:AK1"/>
    <mergeCell ref="B1:G1"/>
    <mergeCell ref="H1:M1"/>
    <mergeCell ref="N1:S1"/>
    <mergeCell ref="T1:Y1"/>
    <mergeCell ref="Z1:AE1"/>
  </mergeCells>
  <pageMargins left="0.7" right="0.7" top="0.75" bottom="0.75" header="0.3" footer="0.3"/>
  <pageSetup orientation="portrait" horizontalDpi="300" verticalDpi="300" r:id="rId1"/>
  <ignoredErrors>
    <ignoredError sqref="D24:J24 P24 V24 AB24 AH2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0B632-32C2-4E3D-A572-F9C8816635D6}">
  <dimension ref="A1:H8"/>
  <sheetViews>
    <sheetView workbookViewId="0"/>
  </sheetViews>
  <sheetFormatPr defaultRowHeight="15" x14ac:dyDescent="0.2"/>
  <cols>
    <col min="1" max="1" width="16.42578125" style="41" customWidth="1"/>
    <col min="2" max="8" width="16.42578125" style="23" customWidth="1"/>
    <col min="9" max="16384" width="9.140625" style="7"/>
  </cols>
  <sheetData>
    <row r="1" spans="1:8" s="12" customFormat="1" ht="16.5" thickBot="1" x14ac:dyDescent="0.3">
      <c r="A1" s="6" t="s">
        <v>16</v>
      </c>
      <c r="B1" s="42" t="s">
        <v>6</v>
      </c>
      <c r="C1" s="35" t="s">
        <v>7</v>
      </c>
      <c r="D1" s="35" t="s">
        <v>8</v>
      </c>
      <c r="E1" s="35" t="s">
        <v>17</v>
      </c>
      <c r="F1" s="55" t="s">
        <v>20</v>
      </c>
      <c r="G1" s="18" t="s">
        <v>18</v>
      </c>
      <c r="H1" s="45" t="s">
        <v>19</v>
      </c>
    </row>
    <row r="2" spans="1:8" ht="15.75" x14ac:dyDescent="0.2">
      <c r="A2" s="43" t="s">
        <v>27</v>
      </c>
      <c r="B2" s="73">
        <f>8/20</f>
        <v>0.4</v>
      </c>
      <c r="C2" s="49">
        <f>1/20</f>
        <v>0.05</v>
      </c>
      <c r="D2" s="49">
        <v>0</v>
      </c>
      <c r="E2" s="49">
        <f>14/20</f>
        <v>0.7</v>
      </c>
      <c r="F2" s="56">
        <v>42</v>
      </c>
      <c r="G2" s="64">
        <v>21</v>
      </c>
      <c r="H2" s="46">
        <v>63</v>
      </c>
    </row>
    <row r="3" spans="1:8" ht="15.75" x14ac:dyDescent="0.2">
      <c r="A3" s="44" t="s">
        <v>21</v>
      </c>
      <c r="B3" s="48">
        <f>4/20</f>
        <v>0.2</v>
      </c>
      <c r="C3" s="74">
        <f>9/20</f>
        <v>0.45</v>
      </c>
      <c r="D3" s="49">
        <v>0</v>
      </c>
      <c r="E3" s="49">
        <f>18/20</f>
        <v>0.9</v>
      </c>
      <c r="F3" s="56">
        <v>38</v>
      </c>
      <c r="G3" s="65">
        <v>15</v>
      </c>
      <c r="H3" s="47">
        <v>53</v>
      </c>
    </row>
    <row r="4" spans="1:8" ht="15.75" x14ac:dyDescent="0.2">
      <c r="A4" s="44" t="s">
        <v>25</v>
      </c>
      <c r="B4" s="73">
        <f>8/20</f>
        <v>0.4</v>
      </c>
      <c r="C4" s="49">
        <f>2/20</f>
        <v>0.1</v>
      </c>
      <c r="D4" s="49">
        <f>4/20</f>
        <v>0.2</v>
      </c>
      <c r="E4" s="49">
        <f>13/20</f>
        <v>0.65</v>
      </c>
      <c r="F4" s="56">
        <v>44</v>
      </c>
      <c r="G4" s="65">
        <v>8</v>
      </c>
      <c r="H4" s="47">
        <v>52</v>
      </c>
    </row>
    <row r="5" spans="1:8" ht="15.75" x14ac:dyDescent="0.2">
      <c r="A5" s="44" t="s">
        <v>23</v>
      </c>
      <c r="B5" s="48">
        <v>0</v>
      </c>
      <c r="C5" s="49">
        <f>4/20</f>
        <v>0.2</v>
      </c>
      <c r="D5" s="74">
        <f>7/20</f>
        <v>0.35</v>
      </c>
      <c r="E5" s="49">
        <f>7/20</f>
        <v>0.35</v>
      </c>
      <c r="F5" s="56">
        <v>8</v>
      </c>
      <c r="G5" s="65">
        <v>3</v>
      </c>
      <c r="H5" s="47">
        <v>11</v>
      </c>
    </row>
    <row r="6" spans="1:8" ht="15.75" x14ac:dyDescent="0.2">
      <c r="A6" s="44" t="s">
        <v>22</v>
      </c>
      <c r="B6" s="48">
        <v>0</v>
      </c>
      <c r="C6" s="49">
        <f>2/20</f>
        <v>0.1</v>
      </c>
      <c r="D6" s="74">
        <f>7/20</f>
        <v>0.35</v>
      </c>
      <c r="E6" s="49">
        <f>10/20</f>
        <v>0.5</v>
      </c>
      <c r="F6" s="56">
        <v>4</v>
      </c>
      <c r="G6" s="65">
        <v>3</v>
      </c>
      <c r="H6" s="47">
        <v>7</v>
      </c>
    </row>
    <row r="7" spans="1:8" ht="16.5" thickBot="1" x14ac:dyDescent="0.25">
      <c r="A7" s="59" t="s">
        <v>26</v>
      </c>
      <c r="B7" s="60">
        <v>0</v>
      </c>
      <c r="C7" s="61">
        <f>2/20</f>
        <v>0.1</v>
      </c>
      <c r="D7" s="61">
        <f>1/20</f>
        <v>0.05</v>
      </c>
      <c r="E7" s="61">
        <f>7/20</f>
        <v>0.35</v>
      </c>
      <c r="F7" s="62">
        <v>4</v>
      </c>
      <c r="G7" s="66">
        <v>1</v>
      </c>
      <c r="H7" s="63">
        <v>5</v>
      </c>
    </row>
    <row r="8" spans="1:8" x14ac:dyDescent="0.2">
      <c r="A8" s="41" t="s">
        <v>32</v>
      </c>
    </row>
  </sheetData>
  <pageMargins left="0.7" right="0.7" top="0.75" bottom="0.75" header="0.3" footer="0.3"/>
  <ignoredErrors>
    <ignoredError sqref="B3 C5 E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Conclusions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Soracoe</dc:creator>
  <cp:lastModifiedBy>Michael Soracoe</cp:lastModifiedBy>
  <dcterms:created xsi:type="dcterms:W3CDTF">2020-08-10T20:20:57Z</dcterms:created>
  <dcterms:modified xsi:type="dcterms:W3CDTF">2021-08-10T17:56:47Z</dcterms:modified>
</cp:coreProperties>
</file>